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S:\2017\EVENTS\AMI 17Z-AMI659\SPONSORSHIP\EXHIBITION\EXHIBITION MANUAL\"/>
    </mc:Choice>
  </mc:AlternateContent>
  <bookViews>
    <workbookView xWindow="0" yWindow="0" windowWidth="28800" windowHeight="12210"/>
  </bookViews>
  <sheets>
    <sheet name="ORDER FORM" sheetId="3" r:id="rId1"/>
    <sheet name="CALC" sheetId="2" state="hidden" r:id="rId2"/>
  </sheets>
  <definedNames>
    <definedName name="_xlnm.Print_Area" localSheetId="0">'ORDER FORM'!$A$1:$J$126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3" l="1"/>
  <c r="J104" i="3"/>
  <c r="N103" i="3"/>
  <c r="J103" i="3" s="1"/>
  <c r="N102" i="3"/>
  <c r="J102" i="3"/>
  <c r="N101" i="3"/>
  <c r="J101" i="3" s="1"/>
  <c r="N100" i="3"/>
  <c r="J100" i="3"/>
  <c r="J105" i="3" s="1"/>
  <c r="N94" i="3"/>
  <c r="N93" i="3"/>
  <c r="J93" i="3"/>
  <c r="J95" i="3" s="1"/>
  <c r="N92" i="3"/>
  <c r="J92" i="3" s="1"/>
  <c r="N85" i="3"/>
  <c r="J85" i="3"/>
  <c r="N84" i="3"/>
  <c r="J84" i="3"/>
  <c r="N83" i="3"/>
  <c r="J83" i="3"/>
  <c r="N82" i="3"/>
  <c r="J82" i="3"/>
  <c r="J86" i="3" s="1"/>
  <c r="N81" i="3"/>
  <c r="J81" i="3"/>
  <c r="N80" i="3"/>
  <c r="J80" i="3"/>
  <c r="N79" i="3"/>
  <c r="J79" i="3"/>
  <c r="O73" i="3"/>
  <c r="N73" i="3"/>
  <c r="J73" i="3"/>
  <c r="O72" i="3"/>
  <c r="N72" i="3"/>
  <c r="J72" i="3"/>
  <c r="O71" i="3"/>
  <c r="N71" i="3"/>
  <c r="J71" i="3"/>
  <c r="O70" i="3"/>
  <c r="N70" i="3"/>
  <c r="J70" i="3"/>
  <c r="J74" i="3" s="1"/>
  <c r="N64" i="3"/>
  <c r="J64" i="3" s="1"/>
  <c r="N63" i="3"/>
  <c r="J63" i="3"/>
  <c r="N62" i="3"/>
  <c r="J62" i="3" s="1"/>
  <c r="N61" i="3"/>
  <c r="J61" i="3"/>
  <c r="J65" i="3" s="1"/>
  <c r="N54" i="3"/>
  <c r="J54" i="3" s="1"/>
  <c r="N53" i="3"/>
  <c r="J53" i="3"/>
  <c r="N52" i="3"/>
  <c r="J52" i="3" s="1"/>
  <c r="N51" i="3"/>
  <c r="J51" i="3"/>
  <c r="N45" i="3"/>
  <c r="J45" i="3"/>
  <c r="N44" i="3"/>
  <c r="J44" i="3" s="1"/>
  <c r="N43" i="3"/>
  <c r="J43" i="3"/>
  <c r="N42" i="3"/>
  <c r="J42" i="3" s="1"/>
  <c r="N41" i="3"/>
  <c r="J41" i="3"/>
  <c r="N40" i="3"/>
  <c r="J40" i="3" s="1"/>
  <c r="N39" i="3"/>
  <c r="J39" i="3"/>
  <c r="N38" i="3"/>
  <c r="J38" i="3" s="1"/>
  <c r="N37" i="3"/>
  <c r="J37" i="3"/>
  <c r="N36" i="3"/>
  <c r="J36" i="3" s="1"/>
  <c r="N35" i="3"/>
  <c r="J35" i="3"/>
  <c r="N34" i="3"/>
  <c r="J34" i="3" s="1"/>
  <c r="N33" i="3"/>
  <c r="J33" i="3"/>
  <c r="N32" i="3"/>
  <c r="J32" i="3" s="1"/>
  <c r="N31" i="3"/>
  <c r="J31" i="3"/>
  <c r="N30" i="3"/>
  <c r="J30" i="3" s="1"/>
  <c r="N29" i="3"/>
  <c r="J29" i="3"/>
  <c r="N28" i="3"/>
  <c r="J28" i="3" s="1"/>
  <c r="N27" i="3"/>
  <c r="J27" i="3"/>
  <c r="J46" i="3" l="1"/>
  <c r="J108" i="3"/>
  <c r="J55" i="3"/>
  <c r="J109" i="3" l="1"/>
  <c r="J110" i="3"/>
  <c r="B33" i="2" l="1"/>
</calcChain>
</file>

<file path=xl/sharedStrings.xml><?xml version="1.0" encoding="utf-8"?>
<sst xmlns="http://schemas.openxmlformats.org/spreadsheetml/2006/main" count="321" uniqueCount="216">
  <si>
    <t>Code</t>
  </si>
  <si>
    <t>Item</t>
  </si>
  <si>
    <t>Name</t>
  </si>
  <si>
    <t>Comment</t>
  </si>
  <si>
    <t>Unit
price</t>
  </si>
  <si>
    <t>Quantity</t>
  </si>
  <si>
    <t>Total
(per event)</t>
  </si>
  <si>
    <t>JK001</t>
  </si>
  <si>
    <t>Showcase high</t>
  </si>
  <si>
    <t>2 glass shelves, size: 100x50cm / 250 cm</t>
  </si>
  <si>
    <t>JK002</t>
  </si>
  <si>
    <t>Showcase low</t>
  </si>
  <si>
    <t>1 glass shelf, size: 100x50cm /110 cm</t>
  </si>
  <si>
    <t>JK003</t>
  </si>
  <si>
    <t>High lockable counter</t>
  </si>
  <si>
    <t>sliding-doors, size: 100x50cm / 110 cm</t>
  </si>
  <si>
    <t>JK004</t>
  </si>
  <si>
    <t>Regular lockable counter</t>
  </si>
  <si>
    <t>sliding-doors, size:100x50cm / 83 cm</t>
  </si>
  <si>
    <t>JK005</t>
  </si>
  <si>
    <t>Storage with lockable door</t>
  </si>
  <si>
    <t>size: 1x1m / 250 cm</t>
  </si>
  <si>
    <t>JK006</t>
  </si>
  <si>
    <t>Square table black</t>
  </si>
  <si>
    <t>size: 80x80cm / 73cm</t>
  </si>
  <si>
    <t>JK007</t>
  </si>
  <si>
    <t>Rectangular table black</t>
  </si>
  <si>
    <t>size: 120x80cm / 73cm</t>
  </si>
  <si>
    <t>JK008</t>
  </si>
  <si>
    <t>High table black top</t>
  </si>
  <si>
    <t>size: 60cm diameter / 125 cm</t>
  </si>
  <si>
    <t>JK009</t>
  </si>
  <si>
    <t>Round table silver</t>
  </si>
  <si>
    <t>size: 60cm diameter / 73cm</t>
  </si>
  <si>
    <t>JK010</t>
  </si>
  <si>
    <t>Conference table white/black</t>
  </si>
  <si>
    <t>size: 55x55cm / 45cm</t>
  </si>
  <si>
    <t>JK011</t>
  </si>
  <si>
    <t>Conference table large white</t>
  </si>
  <si>
    <t>size: 95x55cm / 45cm</t>
  </si>
  <si>
    <t>JK012</t>
  </si>
  <si>
    <t>Lightweight chrome frame chair</t>
  </si>
  <si>
    <t>black upholstered seat and back</t>
  </si>
  <si>
    <t>JK013</t>
  </si>
  <si>
    <t>Chrome frame chair</t>
  </si>
  <si>
    <t>JK014</t>
  </si>
  <si>
    <t>Chrome frame bar stool</t>
  </si>
  <si>
    <t>black leather seat</t>
  </si>
  <si>
    <t>JK015</t>
  </si>
  <si>
    <t>Black sofa</t>
  </si>
  <si>
    <t>size: 180x88cm / 60cm</t>
  </si>
  <si>
    <t>JK016</t>
  </si>
  <si>
    <t>Black/White upholstered armchair</t>
  </si>
  <si>
    <t>size: 80x80cm / 70cm</t>
  </si>
  <si>
    <t>JK017</t>
  </si>
  <si>
    <t>Literature rack</t>
  </si>
  <si>
    <t>aluminum/acrylic</t>
  </si>
  <si>
    <t>JK018</t>
  </si>
  <si>
    <t>Coat rack white</t>
  </si>
  <si>
    <t>JK019</t>
  </si>
  <si>
    <t>Additional spotlight</t>
  </si>
  <si>
    <t>Country</t>
  </si>
  <si>
    <t>CONTACT PERSON</t>
  </si>
  <si>
    <t>VAT no.</t>
  </si>
  <si>
    <t>Phone</t>
  </si>
  <si>
    <t>Mobile</t>
  </si>
  <si>
    <t>ONSITE CONTACT PERSON</t>
  </si>
  <si>
    <t>Name &amp; Surname</t>
  </si>
  <si>
    <t>FURNITURE</t>
  </si>
  <si>
    <t>INVOICE DETAILS</t>
  </si>
  <si>
    <t>BOOTH IDENTIFICATION</t>
  </si>
  <si>
    <t>Booth no.</t>
  </si>
  <si>
    <t>E-mail Address</t>
  </si>
  <si>
    <t>Company Address</t>
  </si>
  <si>
    <t>Booth Name</t>
  </si>
  <si>
    <t>Company Name</t>
  </si>
  <si>
    <t>per event</t>
  </si>
  <si>
    <t>DAYS</t>
  </si>
  <si>
    <t>Price
definition</t>
  </si>
  <si>
    <t>per day</t>
  </si>
  <si>
    <t>CALC1</t>
  </si>
  <si>
    <t>CALC 2</t>
  </si>
  <si>
    <t>GRAPHICS</t>
  </si>
  <si>
    <t>ELECTRICITY</t>
  </si>
  <si>
    <t>KCP001</t>
  </si>
  <si>
    <t>Basic electricity supply up to 3,5 kW</t>
  </si>
  <si>
    <t>Included in the exhibition package</t>
  </si>
  <si>
    <t>KCP002</t>
  </si>
  <si>
    <t>Electricity connection up to 10,5 kW</t>
  </si>
  <si>
    <t>1 phase or 3 phase connection</t>
  </si>
  <si>
    <t>KCP003</t>
  </si>
  <si>
    <t>Electricity connection up to 21 kW</t>
  </si>
  <si>
    <t>3 phase connection</t>
  </si>
  <si>
    <t>KCP004</t>
  </si>
  <si>
    <t>24 hrs circuit</t>
  </si>
  <si>
    <t>ORDER</t>
  </si>
  <si>
    <t>Total excluding 21 % VAT</t>
  </si>
  <si>
    <t>GR001</t>
  </si>
  <si>
    <t>GR002</t>
  </si>
  <si>
    <t>GR003</t>
  </si>
  <si>
    <t>GR004</t>
  </si>
  <si>
    <t>Fascia board - custom print (full color)</t>
  </si>
  <si>
    <t>visible height 300 mm x length of the fascia</t>
  </si>
  <si>
    <t>Counter high - front panel, custom print (full color)</t>
  </si>
  <si>
    <t xml:space="preserve">visible height 995 mm x width 972 mm </t>
  </si>
  <si>
    <t>Wall - single panel, custom print (full color)</t>
  </si>
  <si>
    <t>visible height 2380 mm x width 960 mm</t>
  </si>
  <si>
    <t>Wall - single panel, single color vinyl</t>
  </si>
  <si>
    <r>
      <t xml:space="preserve">Quantity
</t>
    </r>
    <r>
      <rPr>
        <b/>
        <sz val="9"/>
        <color theme="1"/>
        <rFont val="Calibri Light"/>
        <family val="2"/>
        <scheme val="major"/>
      </rPr>
      <t>panels/meters/
pieces</t>
    </r>
  </si>
  <si>
    <t>per meter</t>
  </si>
  <si>
    <t>per panel</t>
  </si>
  <si>
    <t>per piece</t>
  </si>
  <si>
    <t>Please note that all graphics are subject to 100% cancellation charge.</t>
  </si>
  <si>
    <t xml:space="preserve">CANCELLATION POLICY: </t>
  </si>
  <si>
    <t>Available only in addition to regular electricity connection. 
Suitable for servers / fridges that need to run overnight</t>
  </si>
  <si>
    <t>INTERNET CONNECTION</t>
  </si>
  <si>
    <t>Cable internet connection 2 Mb/s</t>
  </si>
  <si>
    <t>Cable internet connection 5 Mb/s</t>
  </si>
  <si>
    <t>Wireless internet package up to 10 pax</t>
  </si>
  <si>
    <t>Wireless internet package up to 40 pax</t>
  </si>
  <si>
    <t>IT001</t>
  </si>
  <si>
    <t>IT002</t>
  </si>
  <si>
    <t>IT003</t>
  </si>
  <si>
    <t>IT004</t>
  </si>
  <si>
    <t>CABLE CONNECTION</t>
  </si>
  <si>
    <t>EUR</t>
  </si>
  <si>
    <t>COEFICIENT</t>
  </si>
  <si>
    <t>CABLE CONNECTION CHARGE</t>
  </si>
  <si>
    <t>AV001</t>
  </si>
  <si>
    <t>AV002</t>
  </si>
  <si>
    <t>AV003</t>
  </si>
  <si>
    <t>AV004</t>
  </si>
  <si>
    <t>AV005</t>
  </si>
  <si>
    <t>AV006</t>
  </si>
  <si>
    <t>AV007</t>
  </si>
  <si>
    <t>LCD screen 60"</t>
  </si>
  <si>
    <t>LCD screen 50"</t>
  </si>
  <si>
    <t>LCD screen 42"</t>
  </si>
  <si>
    <t>Notebook HP</t>
  </si>
  <si>
    <t>Notebook Apple</t>
  </si>
  <si>
    <t>Mac OS X</t>
  </si>
  <si>
    <t>LCD monitor 19"</t>
  </si>
  <si>
    <t>LCD monitor 24"</t>
  </si>
  <si>
    <t>Full HD - HDMI, USB playback (jpg, avi, mpg4), 
inbuilt speakers and high screen stand included</t>
  </si>
  <si>
    <t>Intel Core i3, 1 GB RAM, Win 2007 ENG/CZ, 
MS Office 2010 ENG/CZ (431)</t>
  </si>
  <si>
    <t>AUDIO-VISUAL EQUIPMENT</t>
  </si>
  <si>
    <t>CARPET</t>
  </si>
  <si>
    <t>JK021</t>
  </si>
  <si>
    <t>Carpet</t>
  </si>
  <si>
    <t>price per sqm meter, if not included in your package</t>
  </si>
  <si>
    <t>ENTER COLOR CODE:</t>
  </si>
  <si>
    <t>click here to see the colors</t>
  </si>
  <si>
    <t>PARKING</t>
  </si>
  <si>
    <t>1-day parking ticket</t>
  </si>
  <si>
    <t>venue public car parking garage (24 hours)</t>
  </si>
  <si>
    <t>2-day parking ticket</t>
  </si>
  <si>
    <t>venue public car parking garage (48 hours)</t>
  </si>
  <si>
    <t>3-4-day parking ticket</t>
  </si>
  <si>
    <t>venue public car parking garage (max. 96 hours)</t>
  </si>
  <si>
    <t>5-6-day parking ticket</t>
  </si>
  <si>
    <t>venue public car parking garage (max. 144 hours)</t>
  </si>
  <si>
    <t>7-10-day parking ticket</t>
  </si>
  <si>
    <t>venue public car parking garage (max. 240 hours)</t>
  </si>
  <si>
    <t>PAR001</t>
  </si>
  <si>
    <t>PAR002</t>
  </si>
  <si>
    <t>PAR003</t>
  </si>
  <si>
    <t>PAR004</t>
  </si>
  <si>
    <t>PAR005</t>
  </si>
  <si>
    <t>TOTAL</t>
  </si>
  <si>
    <t>Total excl. 21 % VAT</t>
  </si>
  <si>
    <t>21 % VAT</t>
  </si>
  <si>
    <t>TOTAL INCL. 21 % VAT</t>
  </si>
  <si>
    <t>PAYMENT</t>
  </si>
  <si>
    <t>Payment method</t>
  </si>
  <si>
    <t>Credit Card (VISA/MasterCard)</t>
  </si>
  <si>
    <t>Bank Transfer</t>
  </si>
  <si>
    <t>CREDIT CARD DETAILS</t>
  </si>
  <si>
    <t>Type</t>
  </si>
  <si>
    <t>Number</t>
  </si>
  <si>
    <t>Cardholder's name</t>
  </si>
  <si>
    <t>CVC (if needed for authorisation)</t>
  </si>
  <si>
    <t>CARDTYPES</t>
  </si>
  <si>
    <t>Visa</t>
  </si>
  <si>
    <t>MasterCard</t>
  </si>
  <si>
    <t>MONTH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</si>
  <si>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</si>
  <si>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</si>
  <si>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</si>
  <si>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</si>
  <si>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</si>
  <si>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</si>
  <si>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</si>
  <si>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</si>
  <si>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</si>
  <si>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</si>
  <si>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</si>
  <si>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</si>
  <si>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YEAR</t>
  </si>
  <si>
    <t>Expiration date (MM YY)</t>
  </si>
  <si>
    <t>Card Holder's Signature</t>
  </si>
  <si>
    <t>Client's Stamp</t>
  </si>
  <si>
    <r>
      <t xml:space="preserve">Client's Acceptance
</t>
    </r>
    <r>
      <rPr>
        <sz val="9"/>
        <color theme="0"/>
        <rFont val="Calibri Light"/>
        <family val="2"/>
        <scheme val="major"/>
      </rPr>
      <t>(signature and date)</t>
    </r>
  </si>
  <si>
    <t>CZECH-IN, s.r.o., Prague Congress Centre, 5. května 65, CZ-14021 Prague 4, Czech Republic, Tel.: +420 261 174 301, Fax: +420 261 174 307</t>
  </si>
  <si>
    <r>
      <rPr>
        <b/>
        <sz val="11"/>
        <color theme="1"/>
        <rFont val="Calibri Light"/>
        <family val="2"/>
        <scheme val="major"/>
      </rPr>
      <t>For credit card payments:</t>
    </r>
    <r>
      <rPr>
        <sz val="11"/>
        <color theme="1"/>
        <rFont val="Calibri Light"/>
        <family val="2"/>
        <scheme val="major"/>
      </rPr>
      <t xml:space="preserve"> 
Please complete the payment details in pink area „Credit card details“ and email it back together 
with the copy of both sides of your credit card.
</t>
    </r>
    <r>
      <rPr>
        <b/>
        <sz val="11"/>
        <color theme="1"/>
        <rFont val="Calibri Light"/>
        <family val="2"/>
        <scheme val="major"/>
      </rPr>
      <t xml:space="preserve">For bank transfer payments:
</t>
    </r>
    <r>
      <rPr>
        <sz val="11"/>
        <color theme="1"/>
        <rFont val="Calibri Light"/>
        <family val="2"/>
        <scheme val="major"/>
      </rPr>
      <t>Please complete this Order form and you will 
receive the invoice for bank transfer payment.</t>
    </r>
  </si>
  <si>
    <r>
      <t xml:space="preserve">Quantity
</t>
    </r>
    <r>
      <rPr>
        <b/>
        <sz val="9"/>
        <color theme="1"/>
        <rFont val="Calibri Light"/>
        <family val="2"/>
        <scheme val="major"/>
      </rPr>
      <t>meters</t>
    </r>
  </si>
  <si>
    <t>Wire internet connection (3 days exhibition)</t>
  </si>
  <si>
    <t>Wi-Fi access point, including 2 Mb internet connection. 
Individual setting of network name and password option.
3 days exhibition</t>
  </si>
  <si>
    <t>Days</t>
  </si>
  <si>
    <t>Quantity
x
Days</t>
  </si>
  <si>
    <t xml:space="preserve">RETURN COMPLETED FORM TO </t>
  </si>
  <si>
    <t>JK022</t>
  </si>
  <si>
    <t>Cleaning</t>
  </si>
  <si>
    <t>once a day general cleaning;  vacuum cleaning, emptying bins</t>
  </si>
  <si>
    <t>jana.dvorakova@c-in.eu</t>
  </si>
  <si>
    <t>If you have a request for equipment which is not mentioned in the offer please send your request to exhibition manager at jana.dvorakova@c-in.eu</t>
  </si>
  <si>
    <r>
      <t>28</t>
    </r>
    <r>
      <rPr>
        <b/>
        <sz val="24"/>
        <color theme="0"/>
        <rFont val="Calibri Light"/>
        <family val="2"/>
      </rPr>
      <t>th</t>
    </r>
    <r>
      <rPr>
        <b/>
        <sz val="28"/>
        <color theme="0"/>
        <rFont val="Calibri Light"/>
        <family val="2"/>
        <scheme val="major"/>
      </rPr>
      <t xml:space="preserve"> IMC 2017 - EXHIBITION SERVICES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</si>
</sst>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[$€-1]"/>
    <numFmt numFmtId="165" formatCode="dd/mm/yy;@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 Light"/>
      <family val="2"/>
      <scheme val="major"/>
    </font>
    <font>
      <sz val="14"/>
      <color theme="1"/>
      <name val="Calibri Light"/>
      <family val="2"/>
      <charset val="238"/>
      <scheme val="major"/>
    </font>
    <font>
      <u/>
      <sz val="14"/>
      <color theme="10"/>
      <name val="Calibri"/>
      <family val="2"/>
      <charset val="238"/>
      <scheme val="minor"/>
    </font>
    <font>
      <sz val="14"/>
      <color rgb="FFFF0000"/>
      <name val="Calibri Light"/>
      <family val="2"/>
      <scheme val="major"/>
    </font>
    <font>
      <b/>
      <sz val="14"/>
      <color theme="1"/>
      <name val="Calibri Light"/>
      <family val="2"/>
      <charset val="238"/>
      <scheme val="major"/>
    </font>
    <font>
      <b/>
      <u/>
      <sz val="14"/>
      <color rgb="FFEA5E20"/>
      <name val="Calibri"/>
      <family val="2"/>
      <charset val="238"/>
      <scheme val="minor"/>
    </font>
    <font>
      <b/>
      <sz val="14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color theme="1"/>
      <name val="Tahoma"/>
      <family val="2"/>
    </font>
    <font>
      <sz val="10"/>
      <color rgb="FF00B0F0"/>
      <name val="Tahoma"/>
      <family val="2"/>
    </font>
    <font>
      <sz val="10"/>
      <color rgb="FF0070C0"/>
      <name val="Tahoma"/>
      <family val="2"/>
    </font>
    <font>
      <i/>
      <u/>
      <sz val="9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10"/>
      <name val="Verdana"/>
      <family val="2"/>
      <charset val="238"/>
    </font>
    <font>
      <i/>
      <sz val="9"/>
      <name val="Calibri Light"/>
      <family val="2"/>
      <scheme val="major"/>
    </font>
    <font>
      <b/>
      <sz val="24"/>
      <color theme="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44C0F0"/>
        <bgColor indexed="64"/>
      </patternFill>
    </fill>
    <fill>
      <patternFill patternType="solid">
        <fgColor rgb="FFE43F8B"/>
        <bgColor indexed="64"/>
      </patternFill>
    </fill>
    <fill>
      <patternFill patternType="solid">
        <fgColor rgb="FFF7C3AB"/>
        <bgColor indexed="64"/>
      </patternFill>
    </fill>
    <fill>
      <patternFill patternType="solid">
        <fgColor rgb="FFF6BCD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hair">
        <color rgb="FF44C0F0"/>
      </left>
      <right style="hair">
        <color rgb="FF44C0F0"/>
      </right>
      <top style="hair">
        <color rgb="FF44C0F0"/>
      </top>
      <bottom style="hair">
        <color rgb="FF44C0F0"/>
      </bottom>
      <diagonal/>
    </border>
    <border>
      <left style="hair">
        <color rgb="FF44C0F0"/>
      </left>
      <right/>
      <top style="hair">
        <color rgb="FF44C0F0"/>
      </top>
      <bottom style="hair">
        <color rgb="FF44C0F0"/>
      </bottom>
      <diagonal/>
    </border>
    <border>
      <left style="thin">
        <color rgb="FF44C0F0"/>
      </left>
      <right style="hair">
        <color rgb="FF44C0F0"/>
      </right>
      <top style="hair">
        <color rgb="FF44C0F0"/>
      </top>
      <bottom style="hair">
        <color rgb="FF44C0F0"/>
      </bottom>
      <diagonal/>
    </border>
    <border>
      <left style="hair">
        <color rgb="FF44C0F0"/>
      </left>
      <right style="hair">
        <color rgb="FF44C0F0"/>
      </right>
      <top/>
      <bottom style="hair">
        <color rgb="FF44C0F0"/>
      </bottom>
      <diagonal/>
    </border>
    <border>
      <left style="hair">
        <color rgb="FF44C0F0"/>
      </left>
      <right/>
      <top/>
      <bottom style="hair">
        <color rgb="FF44C0F0"/>
      </bottom>
      <diagonal/>
    </border>
    <border>
      <left style="thin">
        <color rgb="FF44C0F0"/>
      </left>
      <right style="hair">
        <color rgb="FF44C0F0"/>
      </right>
      <top/>
      <bottom style="hair">
        <color rgb="FF44C0F0"/>
      </bottom>
      <diagonal/>
    </border>
    <border>
      <left style="thin">
        <color rgb="FF44C0F0"/>
      </left>
      <right style="hair">
        <color rgb="FF44C0F0"/>
      </right>
      <top style="thin">
        <color rgb="FF44C0F0"/>
      </top>
      <bottom style="thin">
        <color rgb="FF44C0F0"/>
      </bottom>
      <diagonal/>
    </border>
    <border>
      <left style="hair">
        <color rgb="FF44C0F0"/>
      </left>
      <right style="hair">
        <color rgb="FF44C0F0"/>
      </right>
      <top style="thin">
        <color rgb="FF44C0F0"/>
      </top>
      <bottom style="thin">
        <color rgb="FF44C0F0"/>
      </bottom>
      <diagonal/>
    </border>
    <border>
      <left style="hair">
        <color rgb="FF44C0F0"/>
      </left>
      <right style="hair">
        <color rgb="FF44C0F0"/>
      </right>
      <top style="medium">
        <color rgb="FF44C0F0"/>
      </top>
      <bottom style="thin">
        <color rgb="FF44C0F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rgb="FF44C0F0"/>
      </left>
      <right/>
      <top style="thin">
        <color rgb="FF44C0F0"/>
      </top>
      <bottom style="thin">
        <color rgb="FF44C0F0"/>
      </bottom>
      <diagonal/>
    </border>
    <border>
      <left/>
      <right/>
      <top style="thin">
        <color rgb="FF44C0F0"/>
      </top>
      <bottom style="thin">
        <color rgb="FF44C0F0"/>
      </bottom>
      <diagonal/>
    </border>
    <border>
      <left/>
      <right style="thin">
        <color rgb="FF44C0F0"/>
      </right>
      <top style="thin">
        <color rgb="FF44C0F0"/>
      </top>
      <bottom style="thin">
        <color rgb="FF44C0F0"/>
      </bottom>
      <diagonal/>
    </border>
    <border>
      <left style="hair">
        <color rgb="FF44C0F0"/>
      </left>
      <right/>
      <top style="thin">
        <color rgb="FF44C0F0"/>
      </top>
      <bottom style="hair">
        <color rgb="FF44C0F0"/>
      </bottom>
      <diagonal/>
    </border>
    <border>
      <left/>
      <right/>
      <top style="thin">
        <color rgb="FF44C0F0"/>
      </top>
      <bottom style="hair">
        <color rgb="FF44C0F0"/>
      </bottom>
      <diagonal/>
    </border>
    <border>
      <left/>
      <right/>
      <top style="hair">
        <color rgb="FF44C0F0"/>
      </top>
      <bottom style="hair">
        <color rgb="FF44C0F0"/>
      </bottom>
      <diagonal/>
    </border>
    <border>
      <left/>
      <right style="thin">
        <color rgb="FF44C0F0"/>
      </right>
      <top style="hair">
        <color rgb="FF44C0F0"/>
      </top>
      <bottom style="hair">
        <color rgb="FF44C0F0"/>
      </bottom>
      <diagonal/>
    </border>
    <border>
      <left/>
      <right style="thin">
        <color rgb="FF44C0F0"/>
      </right>
      <top style="thin">
        <color rgb="FF44C0F0"/>
      </top>
      <bottom style="hair">
        <color rgb="FF44C0F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44C0F0"/>
      </right>
      <top style="thin">
        <color rgb="FF44C0F0"/>
      </top>
      <bottom style="thin">
        <color rgb="FF44C0F0"/>
      </bottom>
      <diagonal/>
    </border>
    <border>
      <left/>
      <right style="hair">
        <color rgb="FF44C0F0"/>
      </right>
      <top style="medium">
        <color rgb="FF44C0F0"/>
      </top>
      <bottom style="thin">
        <color rgb="FF44C0F0"/>
      </bottom>
      <diagonal/>
    </border>
    <border>
      <left style="hair">
        <color rgb="FF44C0F0"/>
      </left>
      <right/>
      <top style="medium">
        <color rgb="FF44C0F0"/>
      </top>
      <bottom style="thin">
        <color rgb="FF44C0F0"/>
      </bottom>
      <diagonal/>
    </border>
    <border>
      <left/>
      <right style="hair">
        <color rgb="FF44C0F0"/>
      </right>
      <top/>
      <bottom style="hair">
        <color rgb="FF44C0F0"/>
      </bottom>
      <diagonal/>
    </border>
    <border>
      <left/>
      <right style="hair">
        <color rgb="FF44C0F0"/>
      </right>
      <top style="hair">
        <color rgb="FF44C0F0"/>
      </top>
      <bottom style="hair">
        <color rgb="FF44C0F0"/>
      </bottom>
      <diagonal/>
    </border>
    <border>
      <left/>
      <right/>
      <top style="hair">
        <color rgb="FF44C0F0"/>
      </top>
      <bottom style="thin">
        <color rgb="FF44C0F0"/>
      </bottom>
      <diagonal/>
    </border>
    <border>
      <left/>
      <right style="hair">
        <color rgb="FF44C0F0"/>
      </right>
      <top style="hair">
        <color rgb="FF44C0F0"/>
      </top>
      <bottom style="thin">
        <color rgb="FF44C0F0"/>
      </bottom>
      <diagonal/>
    </border>
    <border>
      <left style="hair">
        <color rgb="FF44C0F0"/>
      </left>
      <right style="hair">
        <color rgb="FF44C0F0"/>
      </right>
      <top style="hair">
        <color rgb="FF44C0F0"/>
      </top>
      <bottom style="thin">
        <color rgb="FF44C0F0"/>
      </bottom>
      <diagonal/>
    </border>
    <border>
      <left style="hair">
        <color rgb="FF44C0F0"/>
      </left>
      <right/>
      <top style="hair">
        <color rgb="FF44C0F0"/>
      </top>
      <bottom style="thin">
        <color rgb="FF44C0F0"/>
      </bottom>
      <diagonal/>
    </border>
    <border>
      <left/>
      <right style="thin">
        <color rgb="FF44C0F0"/>
      </right>
      <top style="hair">
        <color rgb="FF44C0F0"/>
      </top>
      <bottom style="thin">
        <color rgb="FF44C0F0"/>
      </bottom>
      <diagonal/>
    </border>
    <border>
      <left style="thin">
        <color rgb="FF44C0F0"/>
      </left>
      <right style="hair">
        <color rgb="FF44C0F0"/>
      </right>
      <top style="hair">
        <color rgb="FF44C0F0"/>
      </top>
      <bottom style="thin">
        <color rgb="FF44C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0" xfId="0" quotePrefix="1"/>
    <xf numFmtId="164" fontId="15" fillId="4" borderId="11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4" fontId="4" fillId="0" borderId="2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64" fontId="4" fillId="0" borderId="25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4" fillId="4" borderId="28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164" fontId="4" fillId="0" borderId="18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2" fontId="0" fillId="0" borderId="0" xfId="0" applyNumberFormat="1"/>
    <xf numFmtId="0" fontId="5" fillId="0" borderId="14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" fillId="0" borderId="24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0" fillId="0" borderId="0" xfId="0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2" fillId="0" borderId="14" xfId="1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29" xfId="0" applyFont="1" applyFill="1" applyBorder="1" applyAlignment="1">
      <alignment vertical="center"/>
    </xf>
    <xf numFmtId="164" fontId="23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165" fontId="27" fillId="0" borderId="63" xfId="2" applyNumberFormat="1" applyFont="1" applyBorder="1" applyAlignment="1" applyProtection="1">
      <alignment vertical="center"/>
      <protection locked="0"/>
    </xf>
    <xf numFmtId="0" fontId="24" fillId="3" borderId="30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5" borderId="30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4" borderId="29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4" borderId="11" xfId="0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9" xfId="0" applyFont="1" applyBorder="1" applyAlignment="1" applyProtection="1">
      <alignment horizontal="left" vertical="center"/>
      <protection locked="0"/>
    </xf>
    <xf numFmtId="0" fontId="3" fillId="0" borderId="6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60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4" fillId="7" borderId="0" xfId="0" applyFont="1" applyFill="1" applyAlignment="1">
      <alignment horizontal="center" vertical="center"/>
    </xf>
    <xf numFmtId="0" fontId="13" fillId="6" borderId="52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0" fontId="13" fillId="6" borderId="53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54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center"/>
    </xf>
  </cellXfs>
  <cellStyles count="3">
    <cellStyle name="Currency 2" xfId="2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4C0F0"/>
      <color rgb="FFF7C3AB"/>
      <color rgb="FFE43F8B"/>
      <color rgb="FFF6BCD6"/>
      <color rgb="FFEA5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7619ijuqbx757im/CARPET.jpg?dl=0" TargetMode="External"/><Relationship Id="rId1" Type="http://schemas.openxmlformats.org/officeDocument/2006/relationships/hyperlink" Target="mailto:jana.dvorakova@c-in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6"/>
  <sheetViews>
    <sheetView showGridLines="0" tabSelected="1" workbookViewId="0">
      <selection activeCell="K7" sqref="K7"/>
    </sheetView>
  </sheetViews>
  <sheetFormatPr defaultColWidth="9.140625" defaultRowHeight="12.75" x14ac:dyDescent="0.25"/>
  <cols>
    <col min="1" max="1" width="14.5703125" style="1" customWidth="1"/>
    <col min="2" max="2" width="20.140625" style="1" customWidth="1"/>
    <col min="3" max="4" width="5" style="1" customWidth="1"/>
    <col min="5" max="5" width="4.85546875" style="1" customWidth="1"/>
    <col min="6" max="6" width="41.85546875" style="1" customWidth="1"/>
    <col min="7" max="9" width="13.140625" style="1" customWidth="1"/>
    <col min="10" max="10" width="22.5703125" style="1" customWidth="1"/>
    <col min="11" max="13" width="9.140625" style="1"/>
    <col min="14" max="14" width="9.140625" style="5" hidden="1" customWidth="1"/>
    <col min="15" max="15" width="9.140625" style="1" hidden="1" customWidth="1"/>
    <col min="16" max="16384" width="9.140625" style="1"/>
  </cols>
  <sheetData>
    <row r="1" spans="1:14" ht="51.4" customHeight="1" x14ac:dyDescent="0.25">
      <c r="A1" s="194" t="s">
        <v>215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4" ht="13.5" customHeight="1" x14ac:dyDescent="0.25"/>
    <row r="3" spans="1:14" ht="18.75" x14ac:dyDescent="0.25">
      <c r="A3" s="182" t="s">
        <v>209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4" ht="18.75" x14ac:dyDescent="0.25">
      <c r="A4" s="183" t="s">
        <v>213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4" ht="13.5" customHeight="1" x14ac:dyDescent="0.25">
      <c r="A5" s="10"/>
      <c r="B5" s="10"/>
      <c r="C5" s="10"/>
      <c r="D5" s="10"/>
      <c r="E5" s="10"/>
      <c r="F5" s="8"/>
      <c r="G5" s="9"/>
      <c r="H5" s="7"/>
      <c r="I5" s="7"/>
      <c r="J5" s="7"/>
    </row>
    <row r="6" spans="1:14" ht="15" customHeight="1" x14ac:dyDescent="0.25">
      <c r="A6" s="140" t="s">
        <v>202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13.5" customHeight="1" x14ac:dyDescent="0.25"/>
    <row r="8" spans="1:14" s="3" customFormat="1" ht="22.5" customHeight="1" x14ac:dyDescent="0.25">
      <c r="A8" s="195" t="s">
        <v>70</v>
      </c>
      <c r="B8" s="196"/>
      <c r="C8" s="196"/>
      <c r="D8" s="196"/>
      <c r="E8" s="196"/>
      <c r="F8" s="196"/>
      <c r="G8" s="196"/>
      <c r="H8" s="196"/>
      <c r="I8" s="196"/>
      <c r="J8" s="197"/>
      <c r="N8" s="90"/>
    </row>
    <row r="9" spans="1:14" s="3" customFormat="1" ht="22.5" customHeight="1" x14ac:dyDescent="0.25">
      <c r="A9" s="84" t="s">
        <v>74</v>
      </c>
      <c r="B9" s="157"/>
      <c r="C9" s="158"/>
      <c r="D9" s="158"/>
      <c r="E9" s="158"/>
      <c r="F9" s="159"/>
      <c r="G9" s="85" t="s">
        <v>71</v>
      </c>
      <c r="H9" s="150"/>
      <c r="I9" s="150"/>
      <c r="J9" s="151"/>
      <c r="N9" s="90"/>
    </row>
    <row r="10" spans="1:14" s="3" customFormat="1" ht="13.5" customHeight="1" thickBot="1" x14ac:dyDescent="0.3">
      <c r="N10" s="90"/>
    </row>
    <row r="11" spans="1:14" ht="22.5" customHeight="1" x14ac:dyDescent="0.25">
      <c r="A11" s="198" t="s">
        <v>69</v>
      </c>
      <c r="B11" s="199"/>
      <c r="C11" s="199"/>
      <c r="D11" s="199"/>
      <c r="E11" s="199"/>
      <c r="F11" s="199"/>
      <c r="G11" s="199"/>
      <c r="H11" s="199"/>
      <c r="I11" s="199"/>
      <c r="J11" s="200"/>
    </row>
    <row r="12" spans="1:14" s="3" customFormat="1" ht="22.5" customHeight="1" x14ac:dyDescent="0.25">
      <c r="A12" s="155" t="s">
        <v>75</v>
      </c>
      <c r="B12" s="156"/>
      <c r="C12" s="160"/>
      <c r="D12" s="161"/>
      <c r="E12" s="161"/>
      <c r="F12" s="161"/>
      <c r="G12" s="161"/>
      <c r="H12" s="161"/>
      <c r="I12" s="161"/>
      <c r="J12" s="161"/>
      <c r="N12" s="90"/>
    </row>
    <row r="13" spans="1:14" s="3" customFormat="1" ht="22.5" customHeight="1" x14ac:dyDescent="0.25">
      <c r="A13" s="141" t="s">
        <v>73</v>
      </c>
      <c r="B13" s="142"/>
      <c r="C13" s="162"/>
      <c r="D13" s="163"/>
      <c r="E13" s="163"/>
      <c r="F13" s="164"/>
      <c r="G13" s="11" t="s">
        <v>63</v>
      </c>
      <c r="H13" s="178"/>
      <c r="I13" s="178"/>
      <c r="J13" s="179"/>
      <c r="N13" s="90"/>
    </row>
    <row r="14" spans="1:14" s="3" customFormat="1" ht="22.5" customHeight="1" x14ac:dyDescent="0.25">
      <c r="A14" s="143"/>
      <c r="B14" s="144"/>
      <c r="C14" s="165"/>
      <c r="D14" s="166"/>
      <c r="E14" s="166"/>
      <c r="F14" s="167"/>
      <c r="G14" s="86" t="s">
        <v>61</v>
      </c>
      <c r="H14" s="180"/>
      <c r="I14" s="180"/>
      <c r="J14" s="181"/>
      <c r="N14" s="90"/>
    </row>
    <row r="15" spans="1:14" s="3" customFormat="1" ht="13.5" customHeight="1" thickBot="1" x14ac:dyDescent="0.3">
      <c r="E15" s="90"/>
      <c r="F15" s="90"/>
      <c r="G15" s="4"/>
      <c r="H15" s="6"/>
      <c r="I15" s="6"/>
      <c r="J15" s="6"/>
      <c r="N15" s="90"/>
    </row>
    <row r="16" spans="1:14" s="3" customFormat="1" ht="22.5" customHeight="1" x14ac:dyDescent="0.25">
      <c r="A16" s="198" t="s">
        <v>62</v>
      </c>
      <c r="B16" s="199"/>
      <c r="C16" s="199"/>
      <c r="D16" s="199"/>
      <c r="E16" s="199"/>
      <c r="F16" s="199"/>
      <c r="G16" s="199"/>
      <c r="H16" s="199"/>
      <c r="I16" s="199"/>
      <c r="J16" s="200"/>
      <c r="N16" s="90"/>
    </row>
    <row r="17" spans="1:15" s="3" customFormat="1" ht="22.5" customHeight="1" x14ac:dyDescent="0.25">
      <c r="A17" s="83" t="s">
        <v>67</v>
      </c>
      <c r="B17" s="12"/>
      <c r="C17" s="168"/>
      <c r="D17" s="169"/>
      <c r="E17" s="169"/>
      <c r="F17" s="170"/>
      <c r="G17" s="13" t="s">
        <v>64</v>
      </c>
      <c r="H17" s="174"/>
      <c r="I17" s="174"/>
      <c r="J17" s="175"/>
      <c r="N17" s="90"/>
    </row>
    <row r="18" spans="1:15" s="3" customFormat="1" ht="22.5" customHeight="1" x14ac:dyDescent="0.25">
      <c r="A18" s="87" t="s">
        <v>72</v>
      </c>
      <c r="B18" s="88"/>
      <c r="C18" s="171"/>
      <c r="D18" s="172"/>
      <c r="E18" s="172"/>
      <c r="F18" s="173"/>
      <c r="G18" s="86" t="s">
        <v>65</v>
      </c>
      <c r="H18" s="176"/>
      <c r="I18" s="176"/>
      <c r="J18" s="177"/>
      <c r="N18" s="90"/>
    </row>
    <row r="19" spans="1:15" s="3" customFormat="1" ht="13.5" customHeight="1" thickBot="1" x14ac:dyDescent="0.3">
      <c r="N19" s="90"/>
    </row>
    <row r="20" spans="1:15" s="3" customFormat="1" ht="22.5" customHeight="1" x14ac:dyDescent="0.25">
      <c r="A20" s="198" t="s">
        <v>66</v>
      </c>
      <c r="B20" s="199"/>
      <c r="C20" s="199"/>
      <c r="D20" s="199"/>
      <c r="E20" s="199"/>
      <c r="F20" s="199"/>
      <c r="G20" s="199"/>
      <c r="H20" s="199"/>
      <c r="I20" s="199"/>
      <c r="J20" s="200"/>
      <c r="N20" s="90"/>
    </row>
    <row r="21" spans="1:15" s="3" customFormat="1" ht="22.5" customHeight="1" x14ac:dyDescent="0.25">
      <c r="A21" s="84" t="s">
        <v>67</v>
      </c>
      <c r="B21" s="89"/>
      <c r="C21" s="157"/>
      <c r="D21" s="158"/>
      <c r="E21" s="158"/>
      <c r="F21" s="159"/>
      <c r="G21" s="85" t="s">
        <v>65</v>
      </c>
      <c r="H21" s="150"/>
      <c r="I21" s="150"/>
      <c r="J21" s="151"/>
      <c r="N21" s="90"/>
    </row>
    <row r="22" spans="1:15" s="3" customFormat="1" ht="13.5" customHeight="1" x14ac:dyDescent="0.25">
      <c r="N22" s="90"/>
    </row>
    <row r="23" spans="1:15" s="3" customFormat="1" ht="13.5" customHeight="1" x14ac:dyDescent="0.25">
      <c r="N23" s="90"/>
    </row>
    <row r="24" spans="1:15" s="3" customFormat="1" ht="22.5" customHeight="1" x14ac:dyDescent="0.25">
      <c r="A24" s="201" t="s">
        <v>68</v>
      </c>
      <c r="B24" s="201"/>
      <c r="C24" s="201"/>
      <c r="D24" s="201"/>
      <c r="E24" s="201"/>
      <c r="F24" s="201"/>
      <c r="G24" s="201"/>
      <c r="H24" s="201"/>
      <c r="I24" s="201"/>
      <c r="J24" s="201"/>
      <c r="N24" s="90"/>
    </row>
    <row r="25" spans="1:15" s="3" customFormat="1" ht="22.5" customHeight="1" x14ac:dyDescent="0.25">
      <c r="A25" s="152" t="s">
        <v>0</v>
      </c>
      <c r="B25" s="134" t="s">
        <v>1</v>
      </c>
      <c r="C25" s="134"/>
      <c r="D25" s="134"/>
      <c r="E25" s="134"/>
      <c r="F25" s="134"/>
      <c r="G25" s="135" t="s">
        <v>4</v>
      </c>
      <c r="H25" s="135" t="s">
        <v>78</v>
      </c>
      <c r="I25" s="148" t="s">
        <v>5</v>
      </c>
      <c r="J25" s="146" t="s">
        <v>6</v>
      </c>
      <c r="N25" s="130" t="s">
        <v>80</v>
      </c>
      <c r="O25" s="130" t="s">
        <v>81</v>
      </c>
    </row>
    <row r="26" spans="1:15" s="3" customFormat="1" ht="22.5" customHeight="1" x14ac:dyDescent="0.25">
      <c r="A26" s="153"/>
      <c r="B26" s="120" t="s">
        <v>2</v>
      </c>
      <c r="C26" s="149"/>
      <c r="D26" s="149"/>
      <c r="E26" s="149"/>
      <c r="F26" s="16" t="s">
        <v>3</v>
      </c>
      <c r="G26" s="154"/>
      <c r="H26" s="137"/>
      <c r="I26" s="137"/>
      <c r="J26" s="147"/>
      <c r="N26" s="130"/>
      <c r="O26" s="130"/>
    </row>
    <row r="27" spans="1:15" x14ac:dyDescent="0.25">
      <c r="A27" s="30" t="s">
        <v>7</v>
      </c>
      <c r="B27" s="31" t="s">
        <v>8</v>
      </c>
      <c r="C27" s="31"/>
      <c r="D27" s="31"/>
      <c r="E27" s="32"/>
      <c r="F27" s="33" t="s">
        <v>9</v>
      </c>
      <c r="G27" s="34">
        <v>90</v>
      </c>
      <c r="H27" s="35" t="s">
        <v>76</v>
      </c>
      <c r="I27" s="80"/>
      <c r="J27" s="36">
        <f>G27*I27*N27</f>
        <v>0</v>
      </c>
      <c r="N27" s="5">
        <f>IF(H27=CALC!$A$3,7,1)</f>
        <v>1</v>
      </c>
    </row>
    <row r="28" spans="1:15" x14ac:dyDescent="0.25">
      <c r="A28" s="37" t="s">
        <v>10</v>
      </c>
      <c r="B28" s="38" t="s">
        <v>11</v>
      </c>
      <c r="C28" s="38"/>
      <c r="D28" s="38"/>
      <c r="E28" s="23"/>
      <c r="F28" s="25" t="s">
        <v>12</v>
      </c>
      <c r="G28" s="17">
        <v>50</v>
      </c>
      <c r="H28" s="18" t="s">
        <v>76</v>
      </c>
      <c r="I28" s="79"/>
      <c r="J28" s="19">
        <f t="shared" ref="J28:J45" si="0">G28*I28*N28</f>
        <v>0</v>
      </c>
      <c r="N28" s="5">
        <f>IF(H28=CALC!$A$3,7,1)</f>
        <v>1</v>
      </c>
    </row>
    <row r="29" spans="1:15" x14ac:dyDescent="0.25">
      <c r="A29" s="37" t="s">
        <v>13</v>
      </c>
      <c r="B29" s="38" t="s">
        <v>14</v>
      </c>
      <c r="C29" s="38"/>
      <c r="D29" s="38"/>
      <c r="E29" s="23"/>
      <c r="F29" s="25" t="s">
        <v>15</v>
      </c>
      <c r="G29" s="17">
        <v>45</v>
      </c>
      <c r="H29" s="18" t="s">
        <v>76</v>
      </c>
      <c r="I29" s="79"/>
      <c r="J29" s="19">
        <f t="shared" si="0"/>
        <v>0</v>
      </c>
      <c r="N29" s="5">
        <f>IF(H29=CALC!$A$3,7,1)</f>
        <v>1</v>
      </c>
    </row>
    <row r="30" spans="1:15" x14ac:dyDescent="0.25">
      <c r="A30" s="37" t="s">
        <v>16</v>
      </c>
      <c r="B30" s="38" t="s">
        <v>17</v>
      </c>
      <c r="C30" s="38"/>
      <c r="D30" s="38"/>
      <c r="E30" s="23"/>
      <c r="F30" s="25" t="s">
        <v>18</v>
      </c>
      <c r="G30" s="17">
        <v>45</v>
      </c>
      <c r="H30" s="18" t="s">
        <v>76</v>
      </c>
      <c r="I30" s="79"/>
      <c r="J30" s="19">
        <f t="shared" si="0"/>
        <v>0</v>
      </c>
      <c r="N30" s="5">
        <f>IF(H30=CALC!$A$3,7,1)</f>
        <v>1</v>
      </c>
    </row>
    <row r="31" spans="1:15" x14ac:dyDescent="0.25">
      <c r="A31" s="37" t="s">
        <v>19</v>
      </c>
      <c r="B31" s="38" t="s">
        <v>20</v>
      </c>
      <c r="C31" s="38"/>
      <c r="D31" s="38"/>
      <c r="E31" s="23"/>
      <c r="F31" s="25" t="s">
        <v>21</v>
      </c>
      <c r="G31" s="17">
        <v>99</v>
      </c>
      <c r="H31" s="18" t="s">
        <v>76</v>
      </c>
      <c r="I31" s="79"/>
      <c r="J31" s="19">
        <f t="shared" si="0"/>
        <v>0</v>
      </c>
      <c r="N31" s="5">
        <f>IF(H31=CALC!$A$3,7,1)</f>
        <v>1</v>
      </c>
    </row>
    <row r="32" spans="1:15" x14ac:dyDescent="0.25">
      <c r="A32" s="37" t="s">
        <v>22</v>
      </c>
      <c r="B32" s="38" t="s">
        <v>23</v>
      </c>
      <c r="C32" s="38"/>
      <c r="D32" s="38"/>
      <c r="E32" s="23"/>
      <c r="F32" s="25" t="s">
        <v>24</v>
      </c>
      <c r="G32" s="17">
        <v>20</v>
      </c>
      <c r="H32" s="18" t="s">
        <v>76</v>
      </c>
      <c r="I32" s="79"/>
      <c r="J32" s="19">
        <f t="shared" si="0"/>
        <v>0</v>
      </c>
      <c r="N32" s="5">
        <f>IF(H32=CALC!$A$3,7,1)</f>
        <v>1</v>
      </c>
    </row>
    <row r="33" spans="1:14" x14ac:dyDescent="0.25">
      <c r="A33" s="37" t="s">
        <v>25</v>
      </c>
      <c r="B33" s="38" t="s">
        <v>26</v>
      </c>
      <c r="C33" s="38"/>
      <c r="D33" s="38"/>
      <c r="E33" s="23"/>
      <c r="F33" s="25" t="s">
        <v>27</v>
      </c>
      <c r="G33" s="17">
        <v>20</v>
      </c>
      <c r="H33" s="18" t="s">
        <v>76</v>
      </c>
      <c r="I33" s="79"/>
      <c r="J33" s="19">
        <f t="shared" si="0"/>
        <v>0</v>
      </c>
      <c r="N33" s="5">
        <f>IF(H33=CALC!$A$3,7,1)</f>
        <v>1</v>
      </c>
    </row>
    <row r="34" spans="1:14" x14ac:dyDescent="0.25">
      <c r="A34" s="37" t="s">
        <v>28</v>
      </c>
      <c r="B34" s="38" t="s">
        <v>29</v>
      </c>
      <c r="C34" s="38"/>
      <c r="D34" s="38"/>
      <c r="E34" s="23"/>
      <c r="F34" s="25" t="s">
        <v>30</v>
      </c>
      <c r="G34" s="17">
        <v>25</v>
      </c>
      <c r="H34" s="18" t="s">
        <v>76</v>
      </c>
      <c r="I34" s="79"/>
      <c r="J34" s="19">
        <f t="shared" si="0"/>
        <v>0</v>
      </c>
      <c r="N34" s="5">
        <f>IF(H34=CALC!$A$3,7,1)</f>
        <v>1</v>
      </c>
    </row>
    <row r="35" spans="1:14" x14ac:dyDescent="0.25">
      <c r="A35" s="37" t="s">
        <v>31</v>
      </c>
      <c r="B35" s="38" t="s">
        <v>32</v>
      </c>
      <c r="C35" s="38"/>
      <c r="D35" s="38"/>
      <c r="E35" s="23"/>
      <c r="F35" s="25" t="s">
        <v>33</v>
      </c>
      <c r="G35" s="17">
        <v>20</v>
      </c>
      <c r="H35" s="18" t="s">
        <v>76</v>
      </c>
      <c r="I35" s="79"/>
      <c r="J35" s="19">
        <f t="shared" si="0"/>
        <v>0</v>
      </c>
      <c r="N35" s="5">
        <f>IF(H35=CALC!$A$3,7,1)</f>
        <v>1</v>
      </c>
    </row>
    <row r="36" spans="1:14" x14ac:dyDescent="0.25">
      <c r="A36" s="37" t="s">
        <v>34</v>
      </c>
      <c r="B36" s="38" t="s">
        <v>35</v>
      </c>
      <c r="C36" s="38"/>
      <c r="D36" s="38"/>
      <c r="E36" s="23"/>
      <c r="F36" s="25" t="s">
        <v>36</v>
      </c>
      <c r="G36" s="17">
        <v>20</v>
      </c>
      <c r="H36" s="18" t="s">
        <v>76</v>
      </c>
      <c r="I36" s="79"/>
      <c r="J36" s="19">
        <f t="shared" si="0"/>
        <v>0</v>
      </c>
      <c r="N36" s="5">
        <f>IF(H36=CALC!$A$3,7,1)</f>
        <v>1</v>
      </c>
    </row>
    <row r="37" spans="1:14" x14ac:dyDescent="0.25">
      <c r="A37" s="37" t="s">
        <v>37</v>
      </c>
      <c r="B37" s="38" t="s">
        <v>38</v>
      </c>
      <c r="C37" s="38"/>
      <c r="D37" s="38"/>
      <c r="E37" s="23"/>
      <c r="F37" s="25" t="s">
        <v>39</v>
      </c>
      <c r="G37" s="17">
        <v>25</v>
      </c>
      <c r="H37" s="18" t="s">
        <v>76</v>
      </c>
      <c r="I37" s="79"/>
      <c r="J37" s="19">
        <f t="shared" si="0"/>
        <v>0</v>
      </c>
      <c r="N37" s="5">
        <f>IF(H37=CALC!$A$3,7,1)</f>
        <v>1</v>
      </c>
    </row>
    <row r="38" spans="1:14" x14ac:dyDescent="0.25">
      <c r="A38" s="37" t="s">
        <v>40</v>
      </c>
      <c r="B38" s="38" t="s">
        <v>41</v>
      </c>
      <c r="C38" s="38"/>
      <c r="D38" s="38"/>
      <c r="E38" s="23"/>
      <c r="F38" s="25" t="s">
        <v>42</v>
      </c>
      <c r="G38" s="17">
        <v>20</v>
      </c>
      <c r="H38" s="18" t="s">
        <v>76</v>
      </c>
      <c r="I38" s="79"/>
      <c r="J38" s="19">
        <f t="shared" si="0"/>
        <v>0</v>
      </c>
      <c r="N38" s="5">
        <f>IF(H38=CALC!$A$3,7,1)</f>
        <v>1</v>
      </c>
    </row>
    <row r="39" spans="1:14" x14ac:dyDescent="0.25">
      <c r="A39" s="37" t="s">
        <v>43</v>
      </c>
      <c r="B39" s="38" t="s">
        <v>44</v>
      </c>
      <c r="C39" s="38"/>
      <c r="D39" s="38"/>
      <c r="E39" s="23"/>
      <c r="F39" s="25" t="s">
        <v>42</v>
      </c>
      <c r="G39" s="17">
        <v>13</v>
      </c>
      <c r="H39" s="18" t="s">
        <v>76</v>
      </c>
      <c r="I39" s="79"/>
      <c r="J39" s="19">
        <f t="shared" si="0"/>
        <v>0</v>
      </c>
      <c r="N39" s="5">
        <f>IF(H39=CALC!$A$3,7,1)</f>
        <v>1</v>
      </c>
    </row>
    <row r="40" spans="1:14" x14ac:dyDescent="0.25">
      <c r="A40" s="37" t="s">
        <v>45</v>
      </c>
      <c r="B40" s="38" t="s">
        <v>46</v>
      </c>
      <c r="C40" s="38"/>
      <c r="D40" s="38"/>
      <c r="E40" s="23"/>
      <c r="F40" s="25" t="s">
        <v>47</v>
      </c>
      <c r="G40" s="17">
        <v>25</v>
      </c>
      <c r="H40" s="18" t="s">
        <v>76</v>
      </c>
      <c r="I40" s="79"/>
      <c r="J40" s="19">
        <f t="shared" si="0"/>
        <v>0</v>
      </c>
      <c r="N40" s="5">
        <f>IF(H40=CALC!$A$3,7,1)</f>
        <v>1</v>
      </c>
    </row>
    <row r="41" spans="1:14" x14ac:dyDescent="0.25">
      <c r="A41" s="37" t="s">
        <v>48</v>
      </c>
      <c r="B41" s="38" t="s">
        <v>49</v>
      </c>
      <c r="C41" s="38"/>
      <c r="D41" s="38"/>
      <c r="E41" s="23"/>
      <c r="F41" s="25" t="s">
        <v>50</v>
      </c>
      <c r="G41" s="17">
        <v>80</v>
      </c>
      <c r="H41" s="18" t="s">
        <v>76</v>
      </c>
      <c r="I41" s="79"/>
      <c r="J41" s="19">
        <f t="shared" si="0"/>
        <v>0</v>
      </c>
      <c r="N41" s="5">
        <f>IF(H41=CALC!$A$3,7,1)</f>
        <v>1</v>
      </c>
    </row>
    <row r="42" spans="1:14" x14ac:dyDescent="0.25">
      <c r="A42" s="37" t="s">
        <v>51</v>
      </c>
      <c r="B42" s="38" t="s">
        <v>52</v>
      </c>
      <c r="C42" s="38"/>
      <c r="D42" s="38"/>
      <c r="E42" s="23"/>
      <c r="F42" s="25" t="s">
        <v>53</v>
      </c>
      <c r="G42" s="17">
        <v>50</v>
      </c>
      <c r="H42" s="18" t="s">
        <v>76</v>
      </c>
      <c r="I42" s="79"/>
      <c r="J42" s="19">
        <f t="shared" si="0"/>
        <v>0</v>
      </c>
      <c r="N42" s="5">
        <f>IF(H42=CALC!$A$3,7,1)</f>
        <v>1</v>
      </c>
    </row>
    <row r="43" spans="1:14" x14ac:dyDescent="0.25">
      <c r="A43" s="37" t="s">
        <v>54</v>
      </c>
      <c r="B43" s="38" t="s">
        <v>55</v>
      </c>
      <c r="C43" s="38"/>
      <c r="D43" s="38"/>
      <c r="E43" s="23"/>
      <c r="F43" s="25" t="s">
        <v>56</v>
      </c>
      <c r="G43" s="17">
        <v>44</v>
      </c>
      <c r="H43" s="18" t="s">
        <v>76</v>
      </c>
      <c r="I43" s="79"/>
      <c r="J43" s="19">
        <f t="shared" si="0"/>
        <v>0</v>
      </c>
      <c r="N43" s="5">
        <f>IF(H43=CALC!$A$3,7,1)</f>
        <v>1</v>
      </c>
    </row>
    <row r="44" spans="1:14" x14ac:dyDescent="0.25">
      <c r="A44" s="37" t="s">
        <v>57</v>
      </c>
      <c r="B44" s="38" t="s">
        <v>58</v>
      </c>
      <c r="C44" s="38"/>
      <c r="D44" s="38"/>
      <c r="E44" s="23"/>
      <c r="F44" s="26"/>
      <c r="G44" s="17">
        <v>20</v>
      </c>
      <c r="H44" s="18" t="s">
        <v>76</v>
      </c>
      <c r="I44" s="79"/>
      <c r="J44" s="19">
        <f t="shared" si="0"/>
        <v>0</v>
      </c>
      <c r="N44" s="5">
        <f>IF(H44=CALC!$A$3,7,1)</f>
        <v>1</v>
      </c>
    </row>
    <row r="45" spans="1:14" x14ac:dyDescent="0.25">
      <c r="A45" s="39" t="s">
        <v>59</v>
      </c>
      <c r="B45" s="40" t="s">
        <v>60</v>
      </c>
      <c r="C45" s="40"/>
      <c r="D45" s="40"/>
      <c r="E45" s="24"/>
      <c r="F45" s="27"/>
      <c r="G45" s="20">
        <v>10</v>
      </c>
      <c r="H45" s="21" t="s">
        <v>76</v>
      </c>
      <c r="I45" s="91"/>
      <c r="J45" s="22">
        <f t="shared" si="0"/>
        <v>0</v>
      </c>
      <c r="N45" s="5">
        <f>IF(H45=CALC!$A$3,7,1)</f>
        <v>1</v>
      </c>
    </row>
    <row r="46" spans="1:14" ht="15" x14ac:dyDescent="0.25">
      <c r="A46" s="131" t="s">
        <v>96</v>
      </c>
      <c r="B46" s="131"/>
      <c r="C46" s="131"/>
      <c r="D46" s="131"/>
      <c r="E46" s="131"/>
      <c r="F46" s="131"/>
      <c r="G46" s="131"/>
      <c r="H46" s="131"/>
      <c r="I46" s="131"/>
      <c r="J46" s="15">
        <f>SUM(J27:J45)</f>
        <v>0</v>
      </c>
    </row>
    <row r="47" spans="1:14" s="3" customFormat="1" ht="13.5" customHeight="1" x14ac:dyDescent="0.25">
      <c r="N47" s="90"/>
    </row>
    <row r="48" spans="1:14" s="3" customFormat="1" ht="22.5" customHeight="1" x14ac:dyDescent="0.25">
      <c r="A48" s="201" t="s">
        <v>82</v>
      </c>
      <c r="B48" s="201"/>
      <c r="C48" s="201"/>
      <c r="D48" s="201"/>
      <c r="E48" s="201"/>
      <c r="F48" s="201"/>
      <c r="G48" s="201"/>
      <c r="H48" s="201"/>
      <c r="I48" s="201"/>
      <c r="J48" s="201"/>
      <c r="N48" s="90"/>
    </row>
    <row r="49" spans="1:15" s="3" customFormat="1" ht="22.5" customHeight="1" x14ac:dyDescent="0.25">
      <c r="A49" s="132" t="s">
        <v>0</v>
      </c>
      <c r="B49" s="134" t="s">
        <v>1</v>
      </c>
      <c r="C49" s="134"/>
      <c r="D49" s="134"/>
      <c r="E49" s="134"/>
      <c r="F49" s="134"/>
      <c r="G49" s="135" t="s">
        <v>4</v>
      </c>
      <c r="H49" s="135" t="s">
        <v>78</v>
      </c>
      <c r="I49" s="135" t="s">
        <v>108</v>
      </c>
      <c r="J49" s="146" t="s">
        <v>6</v>
      </c>
      <c r="N49" s="130"/>
      <c r="O49" s="130"/>
    </row>
    <row r="50" spans="1:15" s="3" customFormat="1" ht="31.5" customHeight="1" x14ac:dyDescent="0.25">
      <c r="A50" s="133"/>
      <c r="B50" s="53" t="s">
        <v>2</v>
      </c>
      <c r="C50" s="76"/>
      <c r="D50" s="76"/>
      <c r="E50" s="54"/>
      <c r="F50" s="16" t="s">
        <v>3</v>
      </c>
      <c r="G50" s="136"/>
      <c r="H50" s="137"/>
      <c r="I50" s="137"/>
      <c r="J50" s="147"/>
      <c r="N50" s="130"/>
      <c r="O50" s="130"/>
    </row>
    <row r="51" spans="1:15" ht="24" customHeight="1" x14ac:dyDescent="0.25">
      <c r="A51" s="49" t="s">
        <v>97</v>
      </c>
      <c r="B51" s="185" t="s">
        <v>101</v>
      </c>
      <c r="C51" s="186"/>
      <c r="D51" s="186"/>
      <c r="E51" s="187"/>
      <c r="F51" s="28" t="s">
        <v>102</v>
      </c>
      <c r="G51" s="52">
        <v>20</v>
      </c>
      <c r="H51" s="29" t="s">
        <v>109</v>
      </c>
      <c r="I51" s="78"/>
      <c r="J51" s="19">
        <f t="shared" ref="J51:J54" si="1">G51*I51*N51</f>
        <v>0</v>
      </c>
      <c r="N51" s="5">
        <f>IF(H51=CALC!$A$3,2.5,1)</f>
        <v>1</v>
      </c>
    </row>
    <row r="52" spans="1:15" ht="24.75" customHeight="1" x14ac:dyDescent="0.25">
      <c r="A52" s="37" t="s">
        <v>98</v>
      </c>
      <c r="B52" s="188" t="s">
        <v>103</v>
      </c>
      <c r="C52" s="189"/>
      <c r="D52" s="189"/>
      <c r="E52" s="190"/>
      <c r="F52" s="25" t="s">
        <v>104</v>
      </c>
      <c r="G52" s="41">
        <v>44</v>
      </c>
      <c r="H52" s="18" t="s">
        <v>110</v>
      </c>
      <c r="I52" s="79"/>
      <c r="J52" s="19">
        <f t="shared" si="1"/>
        <v>0</v>
      </c>
      <c r="N52" s="5">
        <f>IF(H52=CALC!$A$3,2.5,1)</f>
        <v>1</v>
      </c>
    </row>
    <row r="53" spans="1:15" ht="24" customHeight="1" x14ac:dyDescent="0.25">
      <c r="A53" s="37" t="s">
        <v>99</v>
      </c>
      <c r="B53" s="188" t="s">
        <v>105</v>
      </c>
      <c r="C53" s="189"/>
      <c r="D53" s="189"/>
      <c r="E53" s="190"/>
      <c r="F53" s="25" t="s">
        <v>106</v>
      </c>
      <c r="G53" s="41">
        <v>102</v>
      </c>
      <c r="H53" s="18" t="s">
        <v>110</v>
      </c>
      <c r="I53" s="79"/>
      <c r="J53" s="19">
        <f t="shared" si="1"/>
        <v>0</v>
      </c>
      <c r="N53" s="5">
        <f>IF(H53=CALC!$A$3,2.5,1)</f>
        <v>1</v>
      </c>
    </row>
    <row r="54" spans="1:15" ht="22.5" customHeight="1" x14ac:dyDescent="0.25">
      <c r="A54" s="39" t="s">
        <v>100</v>
      </c>
      <c r="B54" s="191" t="s">
        <v>107</v>
      </c>
      <c r="C54" s="192"/>
      <c r="D54" s="192"/>
      <c r="E54" s="193"/>
      <c r="F54" s="42" t="s">
        <v>106</v>
      </c>
      <c r="G54" s="43">
        <v>40</v>
      </c>
      <c r="H54" s="21" t="s">
        <v>111</v>
      </c>
      <c r="I54" s="91"/>
      <c r="J54" s="19">
        <f t="shared" si="1"/>
        <v>0</v>
      </c>
      <c r="N54" s="5">
        <f>IF(H54=CALC!$A$3,2.5,1)</f>
        <v>1</v>
      </c>
    </row>
    <row r="55" spans="1:15" ht="15" x14ac:dyDescent="0.25">
      <c r="A55" s="56" t="s">
        <v>113</v>
      </c>
      <c r="B55" s="55"/>
      <c r="C55" s="55"/>
      <c r="D55" s="55"/>
      <c r="E55" s="55"/>
      <c r="F55" s="55"/>
      <c r="G55" s="131" t="s">
        <v>96</v>
      </c>
      <c r="H55" s="131"/>
      <c r="I55" s="131"/>
      <c r="J55" s="15">
        <f>SUM(J51:J54)</f>
        <v>0</v>
      </c>
    </row>
    <row r="56" spans="1:15" x14ac:dyDescent="0.25">
      <c r="A56" s="145" t="s">
        <v>112</v>
      </c>
      <c r="B56" s="145"/>
      <c r="C56" s="145"/>
      <c r="D56" s="145"/>
      <c r="E56" s="145"/>
      <c r="F56" s="145"/>
      <c r="G56" s="145"/>
      <c r="H56" s="145"/>
      <c r="I56" s="145"/>
      <c r="J56" s="145"/>
    </row>
    <row r="57" spans="1:15" s="3" customFormat="1" ht="13.5" customHeight="1" x14ac:dyDescent="0.25">
      <c r="N57" s="90"/>
    </row>
    <row r="58" spans="1:15" s="3" customFormat="1" ht="22.5" customHeight="1" x14ac:dyDescent="0.25">
      <c r="A58" s="201" t="s">
        <v>83</v>
      </c>
      <c r="B58" s="201"/>
      <c r="C58" s="201"/>
      <c r="D58" s="201"/>
      <c r="E58" s="201"/>
      <c r="F58" s="201"/>
      <c r="G58" s="201"/>
      <c r="H58" s="201"/>
      <c r="I58" s="201"/>
      <c r="J58" s="201"/>
      <c r="N58" s="90"/>
    </row>
    <row r="59" spans="1:15" s="3" customFormat="1" ht="22.5" customHeight="1" x14ac:dyDescent="0.25">
      <c r="A59" s="132" t="s">
        <v>0</v>
      </c>
      <c r="B59" s="134" t="s">
        <v>1</v>
      </c>
      <c r="C59" s="134"/>
      <c r="D59" s="134"/>
      <c r="E59" s="134"/>
      <c r="F59" s="134"/>
      <c r="G59" s="135" t="s">
        <v>4</v>
      </c>
      <c r="H59" s="135" t="s">
        <v>78</v>
      </c>
      <c r="I59" s="148" t="s">
        <v>5</v>
      </c>
      <c r="J59" s="128" t="s">
        <v>6</v>
      </c>
      <c r="N59" s="130"/>
      <c r="O59" s="130"/>
    </row>
    <row r="60" spans="1:15" s="3" customFormat="1" ht="22.5" customHeight="1" x14ac:dyDescent="0.25">
      <c r="A60" s="133"/>
      <c r="B60" s="53" t="s">
        <v>2</v>
      </c>
      <c r="C60" s="76"/>
      <c r="D60" s="76"/>
      <c r="E60" s="54"/>
      <c r="F60" s="16" t="s">
        <v>3</v>
      </c>
      <c r="G60" s="136"/>
      <c r="H60" s="137"/>
      <c r="I60" s="137"/>
      <c r="J60" s="129"/>
      <c r="N60" s="130"/>
      <c r="O60" s="130"/>
    </row>
    <row r="61" spans="1:15" x14ac:dyDescent="0.25">
      <c r="A61" s="49" t="s">
        <v>84</v>
      </c>
      <c r="B61" s="50" t="s">
        <v>85</v>
      </c>
      <c r="C61" s="77"/>
      <c r="D61" s="77"/>
      <c r="E61" s="51"/>
      <c r="F61" s="28" t="s">
        <v>86</v>
      </c>
      <c r="G61" s="52">
        <v>170</v>
      </c>
      <c r="H61" s="29" t="s">
        <v>76</v>
      </c>
      <c r="I61" s="78"/>
      <c r="J61" s="19">
        <f t="shared" ref="J61:J64" si="2">G61*I61*N61</f>
        <v>0</v>
      </c>
      <c r="N61" s="5">
        <f>IF(H61=CALC!$A$3,3,1)</f>
        <v>1</v>
      </c>
    </row>
    <row r="62" spans="1:15" x14ac:dyDescent="0.25">
      <c r="A62" s="37" t="s">
        <v>87</v>
      </c>
      <c r="B62" s="45" t="s">
        <v>88</v>
      </c>
      <c r="C62" s="38"/>
      <c r="D62" s="38"/>
      <c r="E62" s="47"/>
      <c r="F62" s="25" t="s">
        <v>89</v>
      </c>
      <c r="G62" s="41">
        <v>335</v>
      </c>
      <c r="H62" s="18" t="s">
        <v>76</v>
      </c>
      <c r="I62" s="79"/>
      <c r="J62" s="19">
        <f t="shared" si="2"/>
        <v>0</v>
      </c>
      <c r="N62" s="5">
        <f>IF(H62=CALC!$A$3,3,1)</f>
        <v>1</v>
      </c>
    </row>
    <row r="63" spans="1:15" x14ac:dyDescent="0.25">
      <c r="A63" s="37" t="s">
        <v>90</v>
      </c>
      <c r="B63" s="45" t="s">
        <v>91</v>
      </c>
      <c r="C63" s="38"/>
      <c r="D63" s="38"/>
      <c r="E63" s="47"/>
      <c r="F63" s="25" t="s">
        <v>92</v>
      </c>
      <c r="G63" s="41">
        <v>600</v>
      </c>
      <c r="H63" s="18" t="s">
        <v>76</v>
      </c>
      <c r="I63" s="79"/>
      <c r="J63" s="19">
        <f t="shared" si="2"/>
        <v>0</v>
      </c>
      <c r="N63" s="5">
        <f>IF(H63=CALC!$A$3,3,1)</f>
        <v>1</v>
      </c>
    </row>
    <row r="64" spans="1:15" ht="36" x14ac:dyDescent="0.25">
      <c r="A64" s="39" t="s">
        <v>93</v>
      </c>
      <c r="B64" s="46" t="s">
        <v>94</v>
      </c>
      <c r="C64" s="40"/>
      <c r="D64" s="40"/>
      <c r="E64" s="48"/>
      <c r="F64" s="57" t="s">
        <v>114</v>
      </c>
      <c r="G64" s="43">
        <v>165</v>
      </c>
      <c r="H64" s="21" t="s">
        <v>76</v>
      </c>
      <c r="I64" s="91"/>
      <c r="J64" s="19">
        <f t="shared" si="2"/>
        <v>0</v>
      </c>
      <c r="N64" s="5">
        <f>IF(H64=CALC!$A$3,3,1)</f>
        <v>1</v>
      </c>
    </row>
    <row r="65" spans="1:15" ht="15" x14ac:dyDescent="0.25">
      <c r="A65" s="131" t="s">
        <v>96</v>
      </c>
      <c r="B65" s="131"/>
      <c r="C65" s="131"/>
      <c r="D65" s="131"/>
      <c r="E65" s="131"/>
      <c r="F65" s="131"/>
      <c r="G65" s="131"/>
      <c r="H65" s="131"/>
      <c r="I65" s="131"/>
      <c r="J65" s="15">
        <f>SUM(J61:J64)</f>
        <v>0</v>
      </c>
    </row>
    <row r="66" spans="1:15" s="3" customFormat="1" ht="13.5" customHeight="1" x14ac:dyDescent="0.25">
      <c r="N66" s="90"/>
    </row>
    <row r="67" spans="1:15" s="3" customFormat="1" ht="22.5" customHeight="1" x14ac:dyDescent="0.25">
      <c r="A67" s="201" t="s">
        <v>115</v>
      </c>
      <c r="B67" s="201"/>
      <c r="C67" s="201"/>
      <c r="D67" s="201"/>
      <c r="E67" s="201"/>
      <c r="F67" s="201"/>
      <c r="G67" s="201"/>
      <c r="H67" s="201"/>
      <c r="I67" s="201"/>
      <c r="J67" s="201"/>
      <c r="N67" s="90"/>
    </row>
    <row r="68" spans="1:15" s="3" customFormat="1" ht="22.5" customHeight="1" x14ac:dyDescent="0.25">
      <c r="A68" s="132" t="s">
        <v>0</v>
      </c>
      <c r="B68" s="134" t="s">
        <v>1</v>
      </c>
      <c r="C68" s="134"/>
      <c r="D68" s="134"/>
      <c r="E68" s="134"/>
      <c r="F68" s="134"/>
      <c r="G68" s="135" t="s">
        <v>4</v>
      </c>
      <c r="H68" s="135" t="s">
        <v>78</v>
      </c>
      <c r="I68" s="135" t="s">
        <v>207</v>
      </c>
      <c r="J68" s="128" t="s">
        <v>6</v>
      </c>
      <c r="N68" s="130"/>
      <c r="O68" s="130"/>
    </row>
    <row r="69" spans="1:15" s="3" customFormat="1" ht="22.5" customHeight="1" x14ac:dyDescent="0.25">
      <c r="A69" s="133"/>
      <c r="B69" s="53" t="s">
        <v>2</v>
      </c>
      <c r="C69" s="76"/>
      <c r="D69" s="76"/>
      <c r="E69" s="54"/>
      <c r="F69" s="16" t="s">
        <v>3</v>
      </c>
      <c r="G69" s="136"/>
      <c r="H69" s="137"/>
      <c r="I69" s="137"/>
      <c r="J69" s="129"/>
      <c r="N69" s="130"/>
      <c r="O69" s="130"/>
    </row>
    <row r="70" spans="1:15" x14ac:dyDescent="0.25">
      <c r="A70" s="49" t="s">
        <v>120</v>
      </c>
      <c r="B70" s="50" t="s">
        <v>116</v>
      </c>
      <c r="C70" s="77"/>
      <c r="D70" s="77"/>
      <c r="E70" s="51"/>
      <c r="F70" s="28" t="s">
        <v>205</v>
      </c>
      <c r="G70" s="52">
        <v>23</v>
      </c>
      <c r="H70" s="29" t="s">
        <v>79</v>
      </c>
      <c r="I70" s="78"/>
      <c r="J70" s="19">
        <f>(G70*I70)</f>
        <v>0</v>
      </c>
      <c r="N70" s="5">
        <f>IF(H70=CALC!$A$3,3,1)</f>
        <v>3</v>
      </c>
      <c r="O70" s="1">
        <f>IF(I70&gt;0,CALC!$B$33,0)</f>
        <v>0</v>
      </c>
    </row>
    <row r="71" spans="1:15" x14ac:dyDescent="0.25">
      <c r="A71" s="37" t="s">
        <v>121</v>
      </c>
      <c r="B71" s="45" t="s">
        <v>117</v>
      </c>
      <c r="C71" s="38"/>
      <c r="D71" s="38"/>
      <c r="E71" s="47"/>
      <c r="F71" s="25" t="s">
        <v>205</v>
      </c>
      <c r="G71" s="41">
        <v>55</v>
      </c>
      <c r="H71" s="18" t="s">
        <v>79</v>
      </c>
      <c r="I71" s="79"/>
      <c r="J71" s="19">
        <f t="shared" ref="J71:J73" si="3">(G71*I71)</f>
        <v>0</v>
      </c>
      <c r="N71" s="5">
        <f>IF(H71=CALC!$A$3,3,1)</f>
        <v>3</v>
      </c>
      <c r="O71" s="1">
        <f>IF(I71&gt;0,CALC!$B$33,0)</f>
        <v>0</v>
      </c>
    </row>
    <row r="72" spans="1:15" ht="36" x14ac:dyDescent="0.25">
      <c r="A72" s="37" t="s">
        <v>122</v>
      </c>
      <c r="B72" s="45" t="s">
        <v>118</v>
      </c>
      <c r="C72" s="38"/>
      <c r="D72" s="38"/>
      <c r="E72" s="47"/>
      <c r="F72" s="60" t="s">
        <v>206</v>
      </c>
      <c r="G72" s="41">
        <v>61</v>
      </c>
      <c r="H72" s="18" t="s">
        <v>79</v>
      </c>
      <c r="I72" s="79"/>
      <c r="J72" s="19">
        <f t="shared" si="3"/>
        <v>0</v>
      </c>
      <c r="N72" s="5">
        <f>IF(H72=CALC!$A$3,3,1)</f>
        <v>3</v>
      </c>
      <c r="O72" s="1">
        <f>IF(I72&gt;0,CALC!$B$33,0)</f>
        <v>0</v>
      </c>
    </row>
    <row r="73" spans="1:15" ht="36" x14ac:dyDescent="0.25">
      <c r="A73" s="39" t="s">
        <v>123</v>
      </c>
      <c r="B73" s="46" t="s">
        <v>119</v>
      </c>
      <c r="C73" s="40"/>
      <c r="D73" s="40"/>
      <c r="E73" s="48"/>
      <c r="F73" s="57" t="s">
        <v>206</v>
      </c>
      <c r="G73" s="43">
        <v>95</v>
      </c>
      <c r="H73" s="21" t="s">
        <v>79</v>
      </c>
      <c r="I73" s="91"/>
      <c r="J73" s="19">
        <f t="shared" si="3"/>
        <v>0</v>
      </c>
      <c r="N73" s="5">
        <f>IF(H73=CALC!$A$3,3,1)</f>
        <v>3</v>
      </c>
      <c r="O73" s="1">
        <f>IF(I73&gt;0,CALC!$B$33,0)</f>
        <v>0</v>
      </c>
    </row>
    <row r="74" spans="1:15" ht="15" x14ac:dyDescent="0.25">
      <c r="A74" s="131" t="s">
        <v>96</v>
      </c>
      <c r="B74" s="131"/>
      <c r="C74" s="131"/>
      <c r="D74" s="131"/>
      <c r="E74" s="131"/>
      <c r="F74" s="131"/>
      <c r="G74" s="131"/>
      <c r="H74" s="131"/>
      <c r="I74" s="131"/>
      <c r="J74" s="15">
        <f>SUM(J70:J73)</f>
        <v>0</v>
      </c>
    </row>
    <row r="75" spans="1:15" s="3" customFormat="1" ht="13.5" customHeight="1" x14ac:dyDescent="0.25">
      <c r="N75" s="90"/>
    </row>
    <row r="76" spans="1:15" s="3" customFormat="1" ht="22.5" customHeight="1" x14ac:dyDescent="0.25">
      <c r="A76" s="201" t="s">
        <v>145</v>
      </c>
      <c r="B76" s="201"/>
      <c r="C76" s="201"/>
      <c r="D76" s="201"/>
      <c r="E76" s="201"/>
      <c r="F76" s="201"/>
      <c r="G76" s="201"/>
      <c r="H76" s="201"/>
      <c r="I76" s="201"/>
      <c r="J76" s="201"/>
      <c r="N76" s="90"/>
    </row>
    <row r="77" spans="1:15" s="3" customFormat="1" ht="22.5" customHeight="1" x14ac:dyDescent="0.25">
      <c r="A77" s="132" t="s">
        <v>0</v>
      </c>
      <c r="B77" s="134" t="s">
        <v>1</v>
      </c>
      <c r="C77" s="134"/>
      <c r="D77" s="134"/>
      <c r="E77" s="134"/>
      <c r="F77" s="134"/>
      <c r="G77" s="135" t="s">
        <v>4</v>
      </c>
      <c r="H77" s="135" t="s">
        <v>78</v>
      </c>
      <c r="I77" s="135" t="s">
        <v>208</v>
      </c>
      <c r="J77" s="128" t="s">
        <v>6</v>
      </c>
      <c r="N77" s="130"/>
      <c r="O77" s="130"/>
    </row>
    <row r="78" spans="1:15" s="3" customFormat="1" ht="22.5" customHeight="1" x14ac:dyDescent="0.25">
      <c r="A78" s="133"/>
      <c r="B78" s="53" t="s">
        <v>2</v>
      </c>
      <c r="C78" s="76"/>
      <c r="D78" s="76"/>
      <c r="E78" s="54"/>
      <c r="F78" s="16" t="s">
        <v>3</v>
      </c>
      <c r="G78" s="136"/>
      <c r="H78" s="137"/>
      <c r="I78" s="137"/>
      <c r="J78" s="129"/>
      <c r="N78" s="130"/>
      <c r="O78" s="130"/>
    </row>
    <row r="79" spans="1:15" ht="24" x14ac:dyDescent="0.25">
      <c r="A79" s="49" t="s">
        <v>128</v>
      </c>
      <c r="B79" s="50" t="s">
        <v>135</v>
      </c>
      <c r="C79" s="77"/>
      <c r="D79" s="77"/>
      <c r="E79" s="51"/>
      <c r="F79" s="59" t="s">
        <v>143</v>
      </c>
      <c r="G79" s="52">
        <v>244</v>
      </c>
      <c r="H79" s="29" t="s">
        <v>79</v>
      </c>
      <c r="I79" s="78"/>
      <c r="J79" s="19">
        <f>(G79*I79)</f>
        <v>0</v>
      </c>
      <c r="N79" s="5">
        <f>IF(H79=CALC!$A$3,3,1)</f>
        <v>3</v>
      </c>
    </row>
    <row r="80" spans="1:15" ht="24" x14ac:dyDescent="0.25">
      <c r="A80" s="37" t="s">
        <v>129</v>
      </c>
      <c r="B80" s="45" t="s">
        <v>136</v>
      </c>
      <c r="C80" s="38"/>
      <c r="D80" s="38"/>
      <c r="E80" s="47"/>
      <c r="F80" s="59" t="s">
        <v>143</v>
      </c>
      <c r="G80" s="41">
        <v>133</v>
      </c>
      <c r="H80" s="18" t="s">
        <v>79</v>
      </c>
      <c r="I80" s="79"/>
      <c r="J80" s="19">
        <f t="shared" ref="J80:J85" si="4">(G80*I80)</f>
        <v>0</v>
      </c>
      <c r="N80" s="5">
        <f>IF(H80=CALC!$A$3,3,1)</f>
        <v>3</v>
      </c>
    </row>
    <row r="81" spans="1:15" ht="24" x14ac:dyDescent="0.25">
      <c r="A81" s="49" t="s">
        <v>130</v>
      </c>
      <c r="B81" s="45" t="s">
        <v>137</v>
      </c>
      <c r="C81" s="38"/>
      <c r="D81" s="38"/>
      <c r="E81" s="47"/>
      <c r="F81" s="59" t="s">
        <v>143</v>
      </c>
      <c r="G81" s="41">
        <v>76</v>
      </c>
      <c r="H81" s="18" t="s">
        <v>79</v>
      </c>
      <c r="I81" s="79"/>
      <c r="J81" s="19">
        <f t="shared" si="4"/>
        <v>0</v>
      </c>
      <c r="N81" s="5">
        <f>IF(H81=CALC!$A$3,3,1)</f>
        <v>3</v>
      </c>
    </row>
    <row r="82" spans="1:15" ht="24" x14ac:dyDescent="0.25">
      <c r="A82" s="37" t="s">
        <v>131</v>
      </c>
      <c r="B82" s="45" t="s">
        <v>138</v>
      </c>
      <c r="C82" s="38"/>
      <c r="D82" s="38"/>
      <c r="E82" s="47"/>
      <c r="F82" s="60" t="s">
        <v>144</v>
      </c>
      <c r="G82" s="41">
        <v>53</v>
      </c>
      <c r="H82" s="18" t="s">
        <v>79</v>
      </c>
      <c r="I82" s="79"/>
      <c r="J82" s="19">
        <f t="shared" si="4"/>
        <v>0</v>
      </c>
      <c r="N82" s="5">
        <f>IF(H82=CALC!$A$3,3,1)</f>
        <v>3</v>
      </c>
    </row>
    <row r="83" spans="1:15" x14ac:dyDescent="0.25">
      <c r="A83" s="49" t="s">
        <v>132</v>
      </c>
      <c r="B83" s="45" t="s">
        <v>139</v>
      </c>
      <c r="C83" s="38"/>
      <c r="D83" s="38"/>
      <c r="E83" s="47"/>
      <c r="F83" s="25" t="s">
        <v>140</v>
      </c>
      <c r="G83" s="41">
        <v>89</v>
      </c>
      <c r="H83" s="18" t="s">
        <v>79</v>
      </c>
      <c r="I83" s="79"/>
      <c r="J83" s="19">
        <f t="shared" si="4"/>
        <v>0</v>
      </c>
      <c r="N83" s="5">
        <f>IF(H83=CALC!$A$3,3,1)</f>
        <v>3</v>
      </c>
    </row>
    <row r="84" spans="1:15" x14ac:dyDescent="0.25">
      <c r="A84" s="37" t="s">
        <v>133</v>
      </c>
      <c r="B84" s="45" t="s">
        <v>141</v>
      </c>
      <c r="C84" s="38"/>
      <c r="D84" s="38"/>
      <c r="E84" s="47"/>
      <c r="F84" s="25"/>
      <c r="G84" s="41">
        <v>22</v>
      </c>
      <c r="H84" s="18" t="s">
        <v>79</v>
      </c>
      <c r="I84" s="79"/>
      <c r="J84" s="19">
        <f t="shared" si="4"/>
        <v>0</v>
      </c>
      <c r="N84" s="5">
        <f>IF(H84=CALC!$A$3,3,1)</f>
        <v>3</v>
      </c>
    </row>
    <row r="85" spans="1:15" x14ac:dyDescent="0.25">
      <c r="A85" s="49" t="s">
        <v>134</v>
      </c>
      <c r="B85" s="46" t="s">
        <v>142</v>
      </c>
      <c r="C85" s="40"/>
      <c r="D85" s="40"/>
      <c r="E85" s="48"/>
      <c r="F85" s="57"/>
      <c r="G85" s="43">
        <v>31</v>
      </c>
      <c r="H85" s="21" t="s">
        <v>79</v>
      </c>
      <c r="I85" s="91"/>
      <c r="J85" s="19">
        <f t="shared" si="4"/>
        <v>0</v>
      </c>
      <c r="N85" s="5">
        <f>IF(H85=CALC!$A$3,3,1)</f>
        <v>3</v>
      </c>
    </row>
    <row r="86" spans="1:15" ht="15" x14ac:dyDescent="0.25">
      <c r="A86" s="56"/>
      <c r="B86" s="55"/>
      <c r="C86" s="55"/>
      <c r="D86" s="55"/>
      <c r="E86" s="55"/>
      <c r="F86" s="55"/>
      <c r="G86" s="131" t="s">
        <v>96</v>
      </c>
      <c r="H86" s="131"/>
      <c r="I86" s="131"/>
      <c r="J86" s="15">
        <f>SUM(J82:J85)</f>
        <v>0</v>
      </c>
    </row>
    <row r="87" spans="1:15" x14ac:dyDescent="0.25">
      <c r="A87" s="145" t="s">
        <v>214</v>
      </c>
      <c r="B87" s="145"/>
      <c r="C87" s="145"/>
      <c r="D87" s="145"/>
      <c r="E87" s="145"/>
      <c r="F87" s="145"/>
      <c r="G87" s="145"/>
      <c r="H87" s="145"/>
      <c r="I87" s="145"/>
      <c r="J87" s="145"/>
    </row>
    <row r="88" spans="1:15" s="3" customFormat="1" ht="13.5" customHeight="1" x14ac:dyDescent="0.25">
      <c r="N88" s="90"/>
    </row>
    <row r="89" spans="1:15" s="3" customFormat="1" ht="22.5" customHeight="1" x14ac:dyDescent="0.25">
      <c r="A89" s="201" t="s">
        <v>146</v>
      </c>
      <c r="B89" s="201"/>
      <c r="C89" s="201"/>
      <c r="D89" s="201"/>
      <c r="E89" s="201"/>
      <c r="F89" s="201"/>
      <c r="G89" s="201"/>
      <c r="H89" s="201"/>
      <c r="I89" s="201"/>
      <c r="J89" s="201"/>
      <c r="N89" s="90"/>
    </row>
    <row r="90" spans="1:15" s="3" customFormat="1" ht="22.5" customHeight="1" x14ac:dyDescent="0.25">
      <c r="A90" s="132" t="s">
        <v>0</v>
      </c>
      <c r="B90" s="134" t="s">
        <v>1</v>
      </c>
      <c r="C90" s="134"/>
      <c r="D90" s="134"/>
      <c r="E90" s="134"/>
      <c r="F90" s="134"/>
      <c r="G90" s="135" t="s">
        <v>4</v>
      </c>
      <c r="H90" s="135" t="s">
        <v>78</v>
      </c>
      <c r="I90" s="135" t="s">
        <v>204</v>
      </c>
      <c r="J90" s="128" t="s">
        <v>6</v>
      </c>
      <c r="N90" s="130"/>
      <c r="O90" s="130"/>
    </row>
    <row r="91" spans="1:15" s="3" customFormat="1" ht="22.5" customHeight="1" x14ac:dyDescent="0.25">
      <c r="A91" s="133"/>
      <c r="B91" s="53" t="s">
        <v>2</v>
      </c>
      <c r="C91" s="76"/>
      <c r="D91" s="76"/>
      <c r="E91" s="54"/>
      <c r="F91" s="16" t="s">
        <v>3</v>
      </c>
      <c r="G91" s="136"/>
      <c r="H91" s="137"/>
      <c r="I91" s="137"/>
      <c r="J91" s="129"/>
      <c r="N91" s="130"/>
      <c r="O91" s="130"/>
    </row>
    <row r="92" spans="1:15" x14ac:dyDescent="0.25">
      <c r="A92" s="49" t="s">
        <v>210</v>
      </c>
      <c r="B92" s="50" t="s">
        <v>211</v>
      </c>
      <c r="C92" s="77"/>
      <c r="D92" s="77"/>
      <c r="E92" s="61"/>
      <c r="F92" s="92" t="s">
        <v>212</v>
      </c>
      <c r="G92" s="52">
        <v>4.4000000000000004</v>
      </c>
      <c r="H92" s="29" t="s">
        <v>109</v>
      </c>
      <c r="I92" s="78"/>
      <c r="J92" s="19">
        <f>(G92*I92*N92)+O92</f>
        <v>0</v>
      </c>
      <c r="N92" s="5">
        <f>IF(H92=CALC!$A$3,3,1)</f>
        <v>1</v>
      </c>
    </row>
    <row r="93" spans="1:15" x14ac:dyDescent="0.25">
      <c r="A93" s="49" t="s">
        <v>147</v>
      </c>
      <c r="B93" s="50" t="s">
        <v>148</v>
      </c>
      <c r="C93" s="77"/>
      <c r="D93" s="77"/>
      <c r="E93" s="61"/>
      <c r="F93" s="59" t="s">
        <v>149</v>
      </c>
      <c r="G93" s="52">
        <v>8</v>
      </c>
      <c r="H93" s="29" t="s">
        <v>109</v>
      </c>
      <c r="I93" s="78"/>
      <c r="J93" s="19">
        <f>(G93*I93*N93)+O93</f>
        <v>0</v>
      </c>
      <c r="N93" s="5">
        <f>IF(H93=CALC!$A$3,3,1)</f>
        <v>1</v>
      </c>
    </row>
    <row r="94" spans="1:15" ht="24.95" customHeight="1" x14ac:dyDescent="0.25">
      <c r="A94" s="81"/>
      <c r="B94" s="38" t="s">
        <v>150</v>
      </c>
      <c r="C94" s="138"/>
      <c r="D94" s="138"/>
      <c r="E94" s="139"/>
      <c r="F94" s="66" t="s">
        <v>151</v>
      </c>
      <c r="G94" s="44"/>
      <c r="H94" s="67"/>
      <c r="I94" s="68"/>
      <c r="J94" s="19"/>
      <c r="N94" s="5">
        <f>IF(H94=CALC!$A$3,3,1)</f>
        <v>1</v>
      </c>
    </row>
    <row r="95" spans="1:15" ht="15" x14ac:dyDescent="0.25">
      <c r="A95" s="56"/>
      <c r="B95" s="55"/>
      <c r="C95" s="55"/>
      <c r="D95" s="55"/>
      <c r="E95" s="55"/>
      <c r="F95" s="55"/>
      <c r="G95" s="131" t="s">
        <v>96</v>
      </c>
      <c r="H95" s="131"/>
      <c r="I95" s="131"/>
      <c r="J95" s="15">
        <f>SUM(J93:J94)</f>
        <v>0</v>
      </c>
    </row>
    <row r="96" spans="1:15" s="3" customFormat="1" ht="13.5" customHeight="1" x14ac:dyDescent="0.25">
      <c r="N96" s="90"/>
    </row>
    <row r="97" spans="1:15" s="3" customFormat="1" ht="22.5" customHeight="1" x14ac:dyDescent="0.25">
      <c r="A97" s="201" t="s">
        <v>152</v>
      </c>
      <c r="B97" s="201"/>
      <c r="C97" s="201"/>
      <c r="D97" s="201"/>
      <c r="E97" s="201"/>
      <c r="F97" s="201"/>
      <c r="G97" s="201"/>
      <c r="H97" s="201"/>
      <c r="I97" s="201"/>
      <c r="J97" s="201"/>
      <c r="N97" s="90"/>
    </row>
    <row r="98" spans="1:15" s="3" customFormat="1" ht="22.5" customHeight="1" x14ac:dyDescent="0.25">
      <c r="A98" s="132" t="s">
        <v>0</v>
      </c>
      <c r="B98" s="134" t="s">
        <v>1</v>
      </c>
      <c r="C98" s="134"/>
      <c r="D98" s="134"/>
      <c r="E98" s="134"/>
      <c r="F98" s="134"/>
      <c r="G98" s="135" t="s">
        <v>4</v>
      </c>
      <c r="H98" s="135" t="s">
        <v>78</v>
      </c>
      <c r="I98" s="135" t="s">
        <v>5</v>
      </c>
      <c r="J98" s="128" t="s">
        <v>6</v>
      </c>
      <c r="N98" s="130"/>
      <c r="O98" s="130"/>
    </row>
    <row r="99" spans="1:15" s="3" customFormat="1" ht="22.5" customHeight="1" x14ac:dyDescent="0.25">
      <c r="A99" s="133"/>
      <c r="B99" s="53" t="s">
        <v>2</v>
      </c>
      <c r="C99" s="76"/>
      <c r="D99" s="76"/>
      <c r="E99" s="54"/>
      <c r="F99" s="16" t="s">
        <v>3</v>
      </c>
      <c r="G99" s="136"/>
      <c r="H99" s="137"/>
      <c r="I99" s="137"/>
      <c r="J99" s="129"/>
      <c r="N99" s="130"/>
      <c r="O99" s="130"/>
    </row>
    <row r="100" spans="1:15" x14ac:dyDescent="0.25">
      <c r="A100" s="49" t="s">
        <v>163</v>
      </c>
      <c r="B100" s="50" t="s">
        <v>153</v>
      </c>
      <c r="C100" s="77"/>
      <c r="D100" s="77"/>
      <c r="E100" s="51"/>
      <c r="F100" s="59" t="s">
        <v>154</v>
      </c>
      <c r="G100" s="52">
        <v>19.8</v>
      </c>
      <c r="H100" s="29" t="s">
        <v>111</v>
      </c>
      <c r="I100" s="78"/>
      <c r="J100" s="19">
        <f>(G100*I100*N100)+O100</f>
        <v>0</v>
      </c>
      <c r="N100" s="5">
        <f>IF(H100=CALC!$A$3,3,1)</f>
        <v>1</v>
      </c>
    </row>
    <row r="101" spans="1:15" x14ac:dyDescent="0.25">
      <c r="A101" s="37" t="s">
        <v>164</v>
      </c>
      <c r="B101" s="45" t="s">
        <v>155</v>
      </c>
      <c r="C101" s="38"/>
      <c r="D101" s="38"/>
      <c r="E101" s="47"/>
      <c r="F101" s="59" t="s">
        <v>156</v>
      </c>
      <c r="G101" s="41">
        <v>30.8</v>
      </c>
      <c r="H101" s="18" t="s">
        <v>111</v>
      </c>
      <c r="I101" s="79"/>
      <c r="J101" s="19">
        <f t="shared" ref="J101:J104" si="5">(G101*I101*N101)+O101</f>
        <v>0</v>
      </c>
      <c r="N101" s="5">
        <f>IF(H101=CALC!$A$3,3,1)</f>
        <v>1</v>
      </c>
    </row>
    <row r="102" spans="1:15" x14ac:dyDescent="0.25">
      <c r="A102" s="49" t="s">
        <v>165</v>
      </c>
      <c r="B102" s="45" t="s">
        <v>157</v>
      </c>
      <c r="C102" s="38"/>
      <c r="D102" s="38"/>
      <c r="E102" s="47"/>
      <c r="F102" s="59" t="s">
        <v>158</v>
      </c>
      <c r="G102" s="41">
        <v>41.8</v>
      </c>
      <c r="H102" s="18" t="s">
        <v>111</v>
      </c>
      <c r="I102" s="79"/>
      <c r="J102" s="19">
        <f t="shared" si="5"/>
        <v>0</v>
      </c>
      <c r="N102" s="5">
        <f>IF(H102=CALC!$A$3,3,1)</f>
        <v>1</v>
      </c>
    </row>
    <row r="103" spans="1:15" x14ac:dyDescent="0.25">
      <c r="A103" s="37" t="s">
        <v>166</v>
      </c>
      <c r="B103" s="45" t="s">
        <v>159</v>
      </c>
      <c r="C103" s="38"/>
      <c r="D103" s="38"/>
      <c r="E103" s="47"/>
      <c r="F103" s="60" t="s">
        <v>160</v>
      </c>
      <c r="G103" s="41">
        <v>52.8</v>
      </c>
      <c r="H103" s="18" t="s">
        <v>111</v>
      </c>
      <c r="I103" s="79"/>
      <c r="J103" s="19">
        <f t="shared" si="5"/>
        <v>0</v>
      </c>
      <c r="N103" s="5">
        <f>IF(H103=CALC!$A$3,3,1)</f>
        <v>1</v>
      </c>
    </row>
    <row r="104" spans="1:15" x14ac:dyDescent="0.25">
      <c r="A104" s="49" t="s">
        <v>167</v>
      </c>
      <c r="B104" s="46" t="s">
        <v>161</v>
      </c>
      <c r="C104" s="40"/>
      <c r="D104" s="40"/>
      <c r="E104" s="48"/>
      <c r="F104" s="57" t="s">
        <v>162</v>
      </c>
      <c r="G104" s="43">
        <v>63.8</v>
      </c>
      <c r="H104" s="21" t="s">
        <v>111</v>
      </c>
      <c r="I104" s="91"/>
      <c r="J104" s="19">
        <f t="shared" si="5"/>
        <v>0</v>
      </c>
      <c r="N104" s="5">
        <f>IF(H104=CALC!$A$3,3,1)</f>
        <v>1</v>
      </c>
    </row>
    <row r="105" spans="1:15" ht="15" x14ac:dyDescent="0.25">
      <c r="A105" s="56"/>
      <c r="B105" s="55"/>
      <c r="C105" s="55"/>
      <c r="D105" s="55"/>
      <c r="E105" s="55"/>
      <c r="F105" s="55"/>
      <c r="G105" s="131" t="s">
        <v>96</v>
      </c>
      <c r="H105" s="131"/>
      <c r="I105" s="131"/>
      <c r="J105" s="15">
        <f>SUM(J100:J104)</f>
        <v>0</v>
      </c>
    </row>
    <row r="106" spans="1:15" s="3" customFormat="1" ht="13.5" customHeight="1" x14ac:dyDescent="0.25">
      <c r="N106" s="90"/>
    </row>
    <row r="107" spans="1:15" s="3" customFormat="1" ht="22.5" customHeight="1" x14ac:dyDescent="0.25">
      <c r="A107" s="202" t="s">
        <v>168</v>
      </c>
      <c r="B107" s="202"/>
      <c r="C107" s="202"/>
      <c r="D107" s="202"/>
      <c r="E107" s="202"/>
      <c r="F107" s="202"/>
      <c r="G107" s="202"/>
      <c r="H107" s="202"/>
      <c r="I107" s="202"/>
      <c r="J107" s="202"/>
      <c r="N107" s="90"/>
    </row>
    <row r="108" spans="1:15" ht="15" x14ac:dyDescent="0.25">
      <c r="A108" s="73"/>
      <c r="B108" s="73"/>
      <c r="C108" s="73"/>
      <c r="D108" s="73"/>
      <c r="E108" s="73"/>
      <c r="F108" s="73"/>
      <c r="G108" s="121" t="s">
        <v>169</v>
      </c>
      <c r="H108" s="121"/>
      <c r="I108" s="122"/>
      <c r="J108" s="69">
        <f>SUM(J105,J95,J86,J74,J65,J55,J46)</f>
        <v>0</v>
      </c>
    </row>
    <row r="109" spans="1:15" ht="15" x14ac:dyDescent="0.25">
      <c r="A109" s="72"/>
      <c r="B109" s="72"/>
      <c r="C109" s="72"/>
      <c r="D109" s="72"/>
      <c r="E109" s="72"/>
      <c r="F109" s="72"/>
      <c r="G109" s="123" t="s">
        <v>170</v>
      </c>
      <c r="H109" s="123"/>
      <c r="I109" s="123"/>
      <c r="J109" s="70">
        <f>J108*0.21</f>
        <v>0</v>
      </c>
    </row>
    <row r="110" spans="1:15" ht="22.35" customHeight="1" x14ac:dyDescent="0.25">
      <c r="A110" s="71"/>
      <c r="B110" s="71"/>
      <c r="C110" s="71"/>
      <c r="D110" s="71"/>
      <c r="E110" s="71"/>
      <c r="F110" s="71"/>
      <c r="G110" s="124" t="s">
        <v>171</v>
      </c>
      <c r="H110" s="124"/>
      <c r="I110" s="124"/>
      <c r="J110" s="74">
        <f>SUM(J108:J109)</f>
        <v>0</v>
      </c>
    </row>
    <row r="111" spans="1:15" s="3" customFormat="1" ht="13.5" customHeight="1" x14ac:dyDescent="0.25">
      <c r="N111" s="90"/>
    </row>
    <row r="112" spans="1:15" s="3" customFormat="1" ht="13.5" customHeight="1" x14ac:dyDescent="0.25">
      <c r="N112" s="90"/>
    </row>
    <row r="113" spans="1:10" ht="22.35" customHeight="1" x14ac:dyDescent="0.25">
      <c r="A113" s="125" t="s">
        <v>172</v>
      </c>
      <c r="B113" s="125"/>
      <c r="C113" s="125"/>
      <c r="D113" s="125"/>
      <c r="E113" s="125"/>
      <c r="F113" s="125"/>
      <c r="G113" s="125"/>
      <c r="H113" s="125"/>
      <c r="I113" s="125"/>
      <c r="J113" s="125"/>
    </row>
    <row r="114" spans="1:10" ht="8.65" customHeight="1" x14ac:dyDescent="0.25">
      <c r="A114" s="75"/>
      <c r="B114" s="75"/>
      <c r="C114" s="75"/>
      <c r="D114" s="75"/>
    </row>
    <row r="115" spans="1:10" ht="22.35" customHeight="1" x14ac:dyDescent="0.25">
      <c r="A115" s="126" t="s">
        <v>173</v>
      </c>
      <c r="B115" s="127"/>
      <c r="C115" s="106"/>
      <c r="D115" s="106"/>
      <c r="E115" s="106"/>
      <c r="F115" s="107"/>
      <c r="G115" s="3"/>
      <c r="H115" s="102" t="s">
        <v>203</v>
      </c>
      <c r="I115" s="102"/>
      <c r="J115" s="102"/>
    </row>
    <row r="116" spans="1:10" ht="8.65" customHeight="1" x14ac:dyDescent="0.25">
      <c r="A116" s="2"/>
      <c r="B116" s="2"/>
      <c r="C116" s="2"/>
      <c r="D116" s="2"/>
      <c r="E116" s="3"/>
      <c r="F116" s="3"/>
      <c r="G116" s="3"/>
      <c r="H116" s="102"/>
      <c r="I116" s="102"/>
      <c r="J116" s="102"/>
    </row>
    <row r="117" spans="1:10" ht="18" customHeight="1" x14ac:dyDescent="0.25">
      <c r="A117" s="112" t="s">
        <v>176</v>
      </c>
      <c r="B117" s="113"/>
      <c r="C117" s="113"/>
      <c r="D117" s="113"/>
      <c r="E117" s="113"/>
      <c r="F117" s="114"/>
      <c r="G117" s="3"/>
      <c r="H117" s="102"/>
      <c r="I117" s="102"/>
      <c r="J117" s="102"/>
    </row>
    <row r="118" spans="1:10" ht="18" customHeight="1" x14ac:dyDescent="0.25">
      <c r="A118" s="117" t="s">
        <v>177</v>
      </c>
      <c r="B118" s="118"/>
      <c r="C118" s="103"/>
      <c r="D118" s="104"/>
      <c r="E118" s="104"/>
      <c r="F118" s="105"/>
      <c r="G118" s="3"/>
      <c r="H118" s="102"/>
      <c r="I118" s="102"/>
      <c r="J118" s="102"/>
    </row>
    <row r="119" spans="1:10" ht="18" customHeight="1" x14ac:dyDescent="0.25">
      <c r="A119" s="117" t="s">
        <v>178</v>
      </c>
      <c r="B119" s="118"/>
      <c r="C119" s="103"/>
      <c r="D119" s="104"/>
      <c r="E119" s="104"/>
      <c r="F119" s="105"/>
      <c r="G119" s="3"/>
      <c r="H119" s="102"/>
      <c r="I119" s="102"/>
      <c r="J119" s="102"/>
    </row>
    <row r="120" spans="1:10" ht="18" customHeight="1" x14ac:dyDescent="0.25">
      <c r="A120" s="117" t="s">
        <v>179</v>
      </c>
      <c r="B120" s="118"/>
      <c r="C120" s="103"/>
      <c r="D120" s="104"/>
      <c r="E120" s="108"/>
      <c r="F120" s="109"/>
      <c r="G120" s="3"/>
      <c r="H120" s="102"/>
      <c r="I120" s="102"/>
      <c r="J120" s="102"/>
    </row>
    <row r="121" spans="1:10" ht="18" customHeight="1" x14ac:dyDescent="0.25">
      <c r="A121" s="117" t="s">
        <v>198</v>
      </c>
      <c r="B121" s="118"/>
      <c r="C121" s="82"/>
      <c r="D121" s="82"/>
      <c r="E121" s="115"/>
      <c r="F121" s="116"/>
      <c r="G121" s="3"/>
      <c r="H121" s="102"/>
      <c r="I121" s="102"/>
      <c r="J121" s="102"/>
    </row>
    <row r="122" spans="1:10" ht="18" customHeight="1" x14ac:dyDescent="0.25">
      <c r="A122" s="119" t="s">
        <v>180</v>
      </c>
      <c r="B122" s="120"/>
      <c r="C122" s="110"/>
      <c r="D122" s="111"/>
      <c r="E122" s="100"/>
      <c r="F122" s="101"/>
      <c r="G122" s="3"/>
      <c r="H122" s="102"/>
      <c r="I122" s="102"/>
      <c r="J122" s="102"/>
    </row>
    <row r="125" spans="1:10" ht="30" customHeight="1" x14ac:dyDescent="0.25">
      <c r="A125" s="93" t="s">
        <v>199</v>
      </c>
      <c r="B125" s="94"/>
      <c r="C125" s="94"/>
      <c r="D125" s="94"/>
      <c r="E125" s="94"/>
      <c r="F125" s="95" t="s">
        <v>201</v>
      </c>
      <c r="G125" s="94"/>
      <c r="H125" s="94" t="s">
        <v>200</v>
      </c>
      <c r="I125" s="94"/>
      <c r="J125" s="96"/>
    </row>
    <row r="126" spans="1:10" ht="45" customHeight="1" x14ac:dyDescent="0.25">
      <c r="A126" s="97"/>
      <c r="B126" s="98"/>
      <c r="C126" s="98"/>
      <c r="D126" s="98"/>
      <c r="E126" s="98"/>
      <c r="F126" s="98"/>
      <c r="G126" s="98"/>
      <c r="H126" s="98"/>
      <c r="I126" s="98"/>
      <c r="J126" s="99"/>
    </row>
  </sheetData>
  <mergeCells count="127">
    <mergeCell ref="A125:E125"/>
    <mergeCell ref="F125:G125"/>
    <mergeCell ref="H125:J125"/>
    <mergeCell ref="A126:E126"/>
    <mergeCell ref="F126:G126"/>
    <mergeCell ref="H126:J126"/>
    <mergeCell ref="A120:B120"/>
    <mergeCell ref="C120:F120"/>
    <mergeCell ref="A121:B121"/>
    <mergeCell ref="E121:F121"/>
    <mergeCell ref="A122:B122"/>
    <mergeCell ref="C122:D122"/>
    <mergeCell ref="E122:F122"/>
    <mergeCell ref="G110:I110"/>
    <mergeCell ref="A113:J113"/>
    <mergeCell ref="A115:B115"/>
    <mergeCell ref="C115:F115"/>
    <mergeCell ref="H115:J122"/>
    <mergeCell ref="A117:F117"/>
    <mergeCell ref="A118:B118"/>
    <mergeCell ref="C118:F118"/>
    <mergeCell ref="A119:B119"/>
    <mergeCell ref="C119:F119"/>
    <mergeCell ref="N98:N99"/>
    <mergeCell ref="O98:O99"/>
    <mergeCell ref="G105:I105"/>
    <mergeCell ref="A107:J107"/>
    <mergeCell ref="G108:I108"/>
    <mergeCell ref="G109:I109"/>
    <mergeCell ref="A98:A99"/>
    <mergeCell ref="B98:F98"/>
    <mergeCell ref="G98:G99"/>
    <mergeCell ref="H98:H99"/>
    <mergeCell ref="I98:I99"/>
    <mergeCell ref="J98:J99"/>
    <mergeCell ref="J90:J91"/>
    <mergeCell ref="N90:N91"/>
    <mergeCell ref="O90:O91"/>
    <mergeCell ref="C94:E94"/>
    <mergeCell ref="G95:I95"/>
    <mergeCell ref="A97:J97"/>
    <mergeCell ref="N77:N78"/>
    <mergeCell ref="O77:O78"/>
    <mergeCell ref="G86:I86"/>
    <mergeCell ref="A87:J87"/>
    <mergeCell ref="A89:J89"/>
    <mergeCell ref="A90:A91"/>
    <mergeCell ref="B90:F90"/>
    <mergeCell ref="G90:G91"/>
    <mergeCell ref="H90:H91"/>
    <mergeCell ref="I90:I91"/>
    <mergeCell ref="N68:N69"/>
    <mergeCell ref="O68:O69"/>
    <mergeCell ref="A74:I74"/>
    <mergeCell ref="A76:J76"/>
    <mergeCell ref="A77:A78"/>
    <mergeCell ref="B77:F77"/>
    <mergeCell ref="G77:G78"/>
    <mergeCell ref="H77:H78"/>
    <mergeCell ref="I77:I78"/>
    <mergeCell ref="J77:J78"/>
    <mergeCell ref="N59:N60"/>
    <mergeCell ref="O59:O60"/>
    <mergeCell ref="A65:I65"/>
    <mergeCell ref="A67:J67"/>
    <mergeCell ref="A68:A69"/>
    <mergeCell ref="B68:F68"/>
    <mergeCell ref="G68:G69"/>
    <mergeCell ref="H68:H69"/>
    <mergeCell ref="I68:I69"/>
    <mergeCell ref="J68:J69"/>
    <mergeCell ref="B54:E54"/>
    <mergeCell ref="G55:I55"/>
    <mergeCell ref="A56:J56"/>
    <mergeCell ref="A58:J58"/>
    <mergeCell ref="A59:A60"/>
    <mergeCell ref="B59:F59"/>
    <mergeCell ref="G59:G60"/>
    <mergeCell ref="H59:H60"/>
    <mergeCell ref="I59:I60"/>
    <mergeCell ref="J59:J60"/>
    <mergeCell ref="J49:J50"/>
    <mergeCell ref="N49:N50"/>
    <mergeCell ref="O49:O50"/>
    <mergeCell ref="B51:E51"/>
    <mergeCell ref="B52:E52"/>
    <mergeCell ref="B53:E53"/>
    <mergeCell ref="N25:N26"/>
    <mergeCell ref="O25:O26"/>
    <mergeCell ref="B26:E26"/>
    <mergeCell ref="A46:I46"/>
    <mergeCell ref="A48:J48"/>
    <mergeCell ref="A49:A50"/>
    <mergeCell ref="B49:F49"/>
    <mergeCell ref="G49:G50"/>
    <mergeCell ref="H49:H50"/>
    <mergeCell ref="I49:I50"/>
    <mergeCell ref="C21:F21"/>
    <mergeCell ref="H21:J21"/>
    <mergeCell ref="A24:J24"/>
    <mergeCell ref="A25:A26"/>
    <mergeCell ref="B25:F25"/>
    <mergeCell ref="G25:G26"/>
    <mergeCell ref="H25:H26"/>
    <mergeCell ref="I25:I26"/>
    <mergeCell ref="J25:J26"/>
    <mergeCell ref="A16:J16"/>
    <mergeCell ref="C17:F17"/>
    <mergeCell ref="H17:J17"/>
    <mergeCell ref="C18:F18"/>
    <mergeCell ref="H18:J18"/>
    <mergeCell ref="A20:J20"/>
    <mergeCell ref="A11:J11"/>
    <mergeCell ref="A12:B12"/>
    <mergeCell ref="C12:J12"/>
    <mergeCell ref="A13:B14"/>
    <mergeCell ref="C13:F13"/>
    <mergeCell ref="H13:J13"/>
    <mergeCell ref="C14:F14"/>
    <mergeCell ref="H14:J14"/>
    <mergeCell ref="A1:J1"/>
    <mergeCell ref="A3:J3"/>
    <mergeCell ref="A4:J4"/>
    <mergeCell ref="A6:J6"/>
    <mergeCell ref="A8:J8"/>
    <mergeCell ref="B9:F9"/>
    <mergeCell ref="H9:J9"/>
  </mergeCells>
  <dataValidations count="2">
    <dataValidation type="whole" allowBlank="1" showInputMessage="1" showErrorMessage="1" sqref="I27:I45 I61:I64 I70:I73 I79:I85 I100:I104 I92:I94">
      <formula1>0</formula1>
      <formula2>100</formula2>
    </dataValidation>
    <dataValidation type="whole" operator="lessThanOrEqual" allowBlank="1" showInputMessage="1" showErrorMessage="1" sqref="C122:D122">
      <formula1>999</formula1>
    </dataValidation>
  </dataValidations>
  <hyperlinks>
    <hyperlink ref="A4" r:id="rId1"/>
    <hyperlink ref="F94" r:id="rId2"/>
  </hyperlinks>
  <pageMargins left="0.70866141732283472" right="0.70866141732283472" top="0.74803149606299213" bottom="0.74803149606299213" header="0.31496062992125984" footer="0.31496062992125984"/>
  <pageSetup scale="31" orientation="portrait" horizontalDpi="1200" verticalDpi="1200"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CALC!#REF!</xm:f>
          </x14:formula1>
          <xm:sqref>H27:H45 H51:H54 H61:H64 H70:H73 H79:H85 H100:H104 H92:H94</xm:sqref>
        </x14:dataValidation>
        <x14:dataValidation type="list" allowBlank="1" showInputMessage="1" showErrorMessage="1">
          <x14:formula1>
            <xm:f>CALC!#REF!</xm:f>
          </x14:formula1>
          <xm:sqref>C94:E94</xm:sqref>
        </x14:dataValidation>
        <x14:dataValidation type="list" allowBlank="1" showInputMessage="1" showErrorMessage="1">
          <x14:formula1>
            <xm:f>CALC!#REF!</xm:f>
          </x14:formula1>
          <xm:sqref>E114 E116 C115:F115</xm:sqref>
        </x14:dataValidation>
        <x14:dataValidation type="list" allowBlank="1" showInputMessage="1" showErrorMessage="1">
          <x14:formula1>
            <xm:f>CALC!#REF!</xm:f>
          </x14:formula1>
          <xm:sqref>C118:F118</xm:sqref>
        </x14:dataValidation>
        <x14:dataValidation type="list" allowBlank="1" showInputMessage="1" showErrorMessage="1">
          <x14:formula1>
            <xm:f>CALC!#REF!</xm:f>
          </x14:formula1>
          <xm:sqref>C121</xm:sqref>
        </x14:dataValidation>
        <x14:dataValidation type="list" allowBlank="1" showInputMessage="1" showErrorMessage="1">
          <x14:formula1>
            <xm:f>CALC!#REF!</xm:f>
          </x14:formula1>
          <xm:sqref>D121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activeCell="A101" sqref="A101:A111"/>
    </sheetView>
  </sheetViews>
  <sheetFormatPr defaultRowHeight="15" x14ac:dyDescent="0.25"/>
  <cols>
    <col min="1" max="1" width="34.140625" customWidth="1"/>
  </cols>
  <sheetData>
    <row r="1" spans="1:1" x14ac:dyDescent="0.25">
      <c r="A1" t="s">
        <v>77</v>
      </c>
    </row>
    <row r="2" spans="1:1" x14ac:dyDescent="0.25">
      <c r="A2" t="s">
        <v>76</v>
      </c>
    </row>
    <row r="3" spans="1:1" x14ac:dyDescent="0.25">
      <c r="A3" t="s">
        <v>79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16" spans="1:1" x14ac:dyDescent="0.25">
      <c r="A16" t="s">
        <v>95</v>
      </c>
    </row>
    <row r="17" spans="1:2" x14ac:dyDescent="0.25">
      <c r="A17" s="14">
        <v>0</v>
      </c>
    </row>
    <row r="18" spans="1:2" x14ac:dyDescent="0.25">
      <c r="A18">
        <v>1</v>
      </c>
    </row>
    <row r="30" spans="1:2" x14ac:dyDescent="0.25">
      <c r="A30" t="s">
        <v>124</v>
      </c>
      <c r="B30">
        <v>680</v>
      </c>
    </row>
    <row r="31" spans="1:2" x14ac:dyDescent="0.25">
      <c r="A31" t="s">
        <v>125</v>
      </c>
      <c r="B31">
        <v>27</v>
      </c>
    </row>
    <row r="32" spans="1:2" x14ac:dyDescent="0.25">
      <c r="A32" t="s">
        <v>126</v>
      </c>
      <c r="B32">
        <v>1</v>
      </c>
    </row>
    <row r="33" spans="1:2" x14ac:dyDescent="0.25">
      <c r="A33" t="s">
        <v>127</v>
      </c>
      <c r="B33" s="58">
        <f>(B30/B31)*B32</f>
        <v>25.185185185185187</v>
      </c>
    </row>
    <row r="52" spans="1:1" x14ac:dyDescent="0.25">
      <c r="A52" s="63" t="s">
        <v>146</v>
      </c>
    </row>
    <row r="53" spans="1:1" x14ac:dyDescent="0.25">
      <c r="A53" s="64">
        <v>1969</v>
      </c>
    </row>
    <row r="54" spans="1:1" x14ac:dyDescent="0.25">
      <c r="A54" s="65">
        <v>1380</v>
      </c>
    </row>
    <row r="55" spans="1:1" x14ac:dyDescent="0.25">
      <c r="A55" s="62">
        <v>1370</v>
      </c>
    </row>
    <row r="56" spans="1:1" x14ac:dyDescent="0.25">
      <c r="A56" s="62">
        <v>1964</v>
      </c>
    </row>
    <row r="57" spans="1:1" x14ac:dyDescent="0.25">
      <c r="A57" s="62">
        <v>1375</v>
      </c>
    </row>
    <row r="58" spans="1:1" x14ac:dyDescent="0.25">
      <c r="A58" s="62">
        <v>1360</v>
      </c>
    </row>
    <row r="59" spans="1:1" x14ac:dyDescent="0.25">
      <c r="A59" s="62">
        <v>1323</v>
      </c>
    </row>
    <row r="60" spans="1:1" x14ac:dyDescent="0.25">
      <c r="A60" s="62">
        <v>1366</v>
      </c>
    </row>
    <row r="61" spans="1:1" x14ac:dyDescent="0.25">
      <c r="A61" s="62">
        <v>1963</v>
      </c>
    </row>
    <row r="62" spans="1:1" x14ac:dyDescent="0.25">
      <c r="A62" s="62">
        <v>1982</v>
      </c>
    </row>
    <row r="63" spans="1:1" x14ac:dyDescent="0.25">
      <c r="A63" s="62">
        <v>1897</v>
      </c>
    </row>
    <row r="64" spans="1:1" x14ac:dyDescent="0.25">
      <c r="A64" s="62">
        <v>1961</v>
      </c>
    </row>
    <row r="73" spans="1:1" x14ac:dyDescent="0.25">
      <c r="A73" t="s">
        <v>172</v>
      </c>
    </row>
    <row r="74" spans="1:1" x14ac:dyDescent="0.25">
      <c r="A74" t="s">
        <v>174</v>
      </c>
    </row>
    <row r="75" spans="1:1" x14ac:dyDescent="0.25">
      <c r="A75" t="s">
        <v>175</v>
      </c>
    </row>
    <row r="78" spans="1:1" x14ac:dyDescent="0.25">
      <c r="A78" t="s">
        <v>181</v>
      </c>
    </row>
    <row r="79" spans="1:1" x14ac:dyDescent="0.25">
      <c r="A79" t="s">
        <v>182</v>
      </c>
    </row>
    <row r="80" spans="1:1" x14ac:dyDescent="0.25">
      <c r="A80" t="s">
        <v>183</v>
      </c>
    </row>
    <row r="84" spans="1:1" x14ac:dyDescent="0.25">
      <c r="A84" t="s">
        <v>184</v>
      </c>
    </row>
    <row r="85" spans="1:1" x14ac:dyDescent="0.25">
      <c r="A85" s="14" t="s">
        <v>185</v>
      </c>
    </row>
    <row r="86" spans="1:1" x14ac:dyDescent="0.25">
      <c r="A86" s="14" t="s">
        <v>186</v>
      </c>
    </row>
    <row r="87" spans="1:1" x14ac:dyDescent="0.25">
      <c r="A87" s="14" t="s">
        <v>187</v>
      </c>
    </row>
    <row r="88" spans="1:1" x14ac:dyDescent="0.25">
      <c r="A88" s="14" t="s">
        <v>188</v>
      </c>
    </row>
    <row r="89" spans="1:1" x14ac:dyDescent="0.25">
      <c r="A89" s="14" t="s">
        <v>189</v>
      </c>
    </row>
    <row r="90" spans="1:1" x14ac:dyDescent="0.25">
      <c r="A90" s="14" t="s">
        <v>190</v>
      </c>
    </row>
    <row r="91" spans="1:1" x14ac:dyDescent="0.25">
      <c r="A91" s="14" t="s">
        <v>191</v>
      </c>
    </row>
    <row r="92" spans="1:1" x14ac:dyDescent="0.25">
      <c r="A92" s="14" t="s">
        <v>192</v>
      </c>
    </row>
    <row r="93" spans="1:1" x14ac:dyDescent="0.25">
      <c r="A93" s="14" t="s">
        <v>193</v>
      </c>
    </row>
    <row r="94" spans="1:1" x14ac:dyDescent="0.25">
      <c r="A94" s="14" t="s">
        <v>194</v>
      </c>
    </row>
    <row r="95" spans="1:1" x14ac:dyDescent="0.25">
      <c r="A95" s="14" t="s">
        <v>195</v>
      </c>
    </row>
    <row r="96" spans="1:1" x14ac:dyDescent="0.25">
      <c r="A96" s="14" t="s">
        <v>196</v>
      </c>
    </row>
    <row r="100" spans="1:1" x14ac:dyDescent="0.25">
      <c r="A100" t="s">
        <v>197</v>
      </c>
    </row>
    <row r="101" spans="1:1" x14ac:dyDescent="0.25">
      <c r="A101">
        <v>16</v>
      </c>
    </row>
    <row r="102" spans="1:1" x14ac:dyDescent="0.25">
      <c r="A102">
        <v>17</v>
      </c>
    </row>
    <row r="103" spans="1:1" x14ac:dyDescent="0.25">
      <c r="A103">
        <v>18</v>
      </c>
    </row>
    <row r="104" spans="1:1" x14ac:dyDescent="0.25">
      <c r="A104">
        <v>19</v>
      </c>
    </row>
    <row r="105" spans="1:1" x14ac:dyDescent="0.25">
      <c r="A105">
        <v>20</v>
      </c>
    </row>
    <row r="106" spans="1:1" x14ac:dyDescent="0.25">
      <c r="A106">
        <v>21</v>
      </c>
    </row>
    <row r="107" spans="1:1" x14ac:dyDescent="0.25">
      <c r="A107">
        <v>22</v>
      </c>
    </row>
    <row r="108" spans="1:1" x14ac:dyDescent="0.25">
      <c r="A108">
        <v>23</v>
      </c>
    </row>
    <row r="109" spans="1:1" x14ac:dyDescent="0.25">
      <c r="A109">
        <v>24</v>
      </c>
    </row>
    <row r="110" spans="1:1" x14ac:dyDescent="0.25">
      <c r="A110">
        <v>25</v>
      </c>
    </row>
    <row r="111" spans="1:1" x14ac:dyDescent="0.25">
      <c r="A111">
        <v>26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CALC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Valter</dc:creator>
  <cp:lastModifiedBy>Jana Dvořáková</cp:lastModifiedBy>
  <cp:lastPrinted>2016-02-03T20:13:46Z</cp:lastPrinted>
  <dcterms:created xsi:type="dcterms:W3CDTF">2016-02-03T09:10:25Z</dcterms:created>
  <dcterms:modified xsi:type="dcterms:W3CDTF">2017-01-28T13:42:28Z</dcterms:modified>
</cp:coreProperties>
</file>